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8800" windowHeight="11535" tabRatio="500" activeTab="8"/>
  </bookViews>
  <sheets>
    <sheet name="2016" sheetId="1" r:id="rId1"/>
    <sheet name="2017" sheetId="2" r:id="rId2"/>
    <sheet name="2018" sheetId="3" r:id="rId3"/>
    <sheet name="2019" sheetId="4" r:id="rId4"/>
    <sheet name="2020" sheetId="5" r:id="rId5"/>
    <sheet name="2021" sheetId="6" r:id="rId6"/>
    <sheet name="2022" sheetId="7" r:id="rId7"/>
    <sheet name="2023" sheetId="8" r:id="rId8"/>
    <sheet name="2024" sheetId="9" r:id="rId9"/>
  </sheets>
  <externalReferences>
    <externalReference r:id="rId10"/>
  </externalReferences>
  <definedNames>
    <definedName name="_xlnm.Print_Area" localSheetId="0">'2016'!$A$150:$B$222</definedName>
    <definedName name="_xlnm.Print_Area" localSheetId="1">'2017'!$A$150:$B$222</definedName>
    <definedName name="_xlnm.Print_Area" localSheetId="3">'2019'!$A$1:$C$222</definedName>
    <definedName name="_xlnm.Print_Area" localSheetId="4">'2020'!$A$1:$C$226</definedName>
    <definedName name="_xlnm.Print_Area" localSheetId="5">'2021'!$A$1:$C$226</definedName>
    <definedName name="_xlnm.Print_Area" localSheetId="6">'2022'!$A$1:$C$225</definedName>
    <definedName name="_xlnm.Print_Area" localSheetId="7">'2023'!$A$1:$C$225</definedName>
    <definedName name="_xlnm.Print_Area" localSheetId="8">'2024'!$A$1:$C$225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16" i="7" l="1"/>
  <c r="B212" i="7"/>
  <c r="B208" i="7"/>
  <c r="B205" i="7"/>
  <c r="B202" i="7"/>
  <c r="B201" i="7" s="1"/>
  <c r="B219" i="7" s="1"/>
  <c r="B197" i="7"/>
  <c r="B194" i="7"/>
  <c r="B186" i="7"/>
  <c r="B179" i="7"/>
  <c r="B175" i="7"/>
  <c r="B168" i="7"/>
  <c r="B166" i="7" s="1"/>
  <c r="B161" i="7"/>
  <c r="B156" i="7"/>
  <c r="B143" i="7"/>
  <c r="B136" i="7"/>
  <c r="B133" i="7"/>
  <c r="B123" i="7"/>
  <c r="B118" i="7"/>
  <c r="B117" i="7"/>
  <c r="B109" i="7"/>
  <c r="B108" i="7" s="1"/>
  <c r="B104" i="7"/>
  <c r="B94" i="7"/>
  <c r="B91" i="7"/>
  <c r="B87" i="7"/>
  <c r="B82" i="7"/>
  <c r="B78" i="7"/>
  <c r="B77" i="7"/>
  <c r="B76" i="7" s="1"/>
  <c r="B68" i="7"/>
  <c r="B61" i="7"/>
  <c r="B55" i="7"/>
  <c r="B47" i="7"/>
  <c r="B40" i="7"/>
  <c r="B38" i="7" s="1"/>
  <c r="B29" i="7"/>
  <c r="B23" i="7"/>
  <c r="B20" i="7"/>
  <c r="B16" i="7"/>
  <c r="B9" i="7"/>
  <c r="B8" i="7"/>
  <c r="B216" i="6"/>
  <c r="B212" i="6"/>
  <c r="B208" i="6"/>
  <c r="B205" i="6"/>
  <c r="B202" i="6"/>
  <c r="B201" i="6" s="1"/>
  <c r="B219" i="6" s="1"/>
  <c r="B197" i="6"/>
  <c r="B194" i="6"/>
  <c r="B186" i="6"/>
  <c r="B179" i="6"/>
  <c r="B175" i="6"/>
  <c r="B168" i="6"/>
  <c r="B166" i="6" s="1"/>
  <c r="B161" i="6"/>
  <c r="B156" i="6"/>
  <c r="B200" i="6" s="1"/>
  <c r="B143" i="6"/>
  <c r="B136" i="6"/>
  <c r="B133" i="6"/>
  <c r="B123" i="6"/>
  <c r="B118" i="6"/>
  <c r="B117" i="6" s="1"/>
  <c r="B109" i="6"/>
  <c r="B108" i="6"/>
  <c r="B104" i="6"/>
  <c r="B94" i="6"/>
  <c r="B91" i="6"/>
  <c r="B87" i="6"/>
  <c r="B82" i="6"/>
  <c r="B78" i="6"/>
  <c r="B77" i="6"/>
  <c r="B76" i="6" s="1"/>
  <c r="B75" i="6" s="1"/>
  <c r="B68" i="6"/>
  <c r="B61" i="6"/>
  <c r="B55" i="6"/>
  <c r="B47" i="6"/>
  <c r="B40" i="6"/>
  <c r="B38" i="6"/>
  <c r="B29" i="6"/>
  <c r="B23" i="6"/>
  <c r="B20" i="6"/>
  <c r="B16" i="6"/>
  <c r="B9" i="6"/>
  <c r="B8" i="6" s="1"/>
  <c r="B71" i="6" s="1"/>
  <c r="B216" i="5"/>
  <c r="B212" i="5"/>
  <c r="B208" i="5"/>
  <c r="B205" i="5"/>
  <c r="B202" i="5"/>
  <c r="B201" i="5" s="1"/>
  <c r="B219" i="5" s="1"/>
  <c r="B197" i="5"/>
  <c r="B194" i="5"/>
  <c r="B186" i="5"/>
  <c r="B179" i="5"/>
  <c r="B175" i="5"/>
  <c r="B168" i="5"/>
  <c r="B166" i="5" s="1"/>
  <c r="B161" i="5"/>
  <c r="B156" i="5"/>
  <c r="B200" i="5" s="1"/>
  <c r="B220" i="5" s="1"/>
  <c r="B222" i="5" s="1"/>
  <c r="B225" i="5" s="1"/>
  <c r="B143" i="5"/>
  <c r="B133" i="5" s="1"/>
  <c r="B136" i="5"/>
  <c r="B128" i="5"/>
  <c r="B123" i="5"/>
  <c r="B117" i="5" s="1"/>
  <c r="B118" i="5"/>
  <c r="B109" i="5"/>
  <c r="B108" i="5" s="1"/>
  <c r="B104" i="5"/>
  <c r="B101" i="5"/>
  <c r="B94" i="5"/>
  <c r="B91" i="5"/>
  <c r="B87" i="5"/>
  <c r="B82" i="5"/>
  <c r="B78" i="5"/>
  <c r="B77" i="5"/>
  <c r="B76" i="5" s="1"/>
  <c r="B68" i="5"/>
  <c r="B61" i="5"/>
  <c r="B55" i="5"/>
  <c r="B47" i="5"/>
  <c r="B40" i="5"/>
  <c r="B38" i="5" s="1"/>
  <c r="B29" i="5"/>
  <c r="B23" i="5"/>
  <c r="B20" i="5"/>
  <c r="B16" i="5"/>
  <c r="B9" i="5"/>
  <c r="B8" i="5"/>
  <c r="B213" i="4"/>
  <c r="B209" i="4"/>
  <c r="B205" i="4"/>
  <c r="B202" i="4"/>
  <c r="B199" i="4"/>
  <c r="B198" i="4" s="1"/>
  <c r="B216" i="4" s="1"/>
  <c r="B194" i="4"/>
  <c r="B191" i="4"/>
  <c r="B183" i="4"/>
  <c r="B176" i="4"/>
  <c r="B172" i="4"/>
  <c r="B165" i="4"/>
  <c r="B163" i="4" s="1"/>
  <c r="B158" i="4"/>
  <c r="B153" i="4"/>
  <c r="B140" i="4"/>
  <c r="B133" i="4"/>
  <c r="B130" i="4"/>
  <c r="B121" i="4"/>
  <c r="B115" i="4" s="1"/>
  <c r="B116" i="4"/>
  <c r="B107" i="4"/>
  <c r="B106" i="4" s="1"/>
  <c r="B102" i="4"/>
  <c r="B92" i="4"/>
  <c r="B89" i="4"/>
  <c r="B85" i="4"/>
  <c r="B80" i="4"/>
  <c r="B76" i="4"/>
  <c r="B75" i="4"/>
  <c r="B74" i="4" s="1"/>
  <c r="B73" i="4" s="1"/>
  <c r="B66" i="4"/>
  <c r="B59" i="4"/>
  <c r="B36" i="4" s="1"/>
  <c r="B53" i="4"/>
  <c r="B45" i="4"/>
  <c r="B38" i="4"/>
  <c r="B29" i="4"/>
  <c r="B23" i="4"/>
  <c r="B20" i="4"/>
  <c r="B16" i="4"/>
  <c r="B8" i="4" s="1"/>
  <c r="B69" i="4" s="1"/>
  <c r="B9" i="4"/>
  <c r="B213" i="3"/>
  <c r="B209" i="3"/>
  <c r="B205" i="3"/>
  <c r="B202" i="3"/>
  <c r="B199" i="3"/>
  <c r="B198" i="3" s="1"/>
  <c r="B216" i="3" s="1"/>
  <c r="B194" i="3"/>
  <c r="B191" i="3"/>
  <c r="B183" i="3"/>
  <c r="B176" i="3"/>
  <c r="B172" i="3"/>
  <c r="B165" i="3"/>
  <c r="B163" i="3"/>
  <c r="B197" i="3" s="1"/>
  <c r="B158" i="3"/>
  <c r="B153" i="3"/>
  <c r="B140" i="3"/>
  <c r="B130" i="3" s="1"/>
  <c r="B133" i="3"/>
  <c r="B121" i="3"/>
  <c r="B116" i="3"/>
  <c r="B115" i="3" s="1"/>
  <c r="B107" i="3"/>
  <c r="B106" i="3"/>
  <c r="B102" i="3"/>
  <c r="B92" i="3"/>
  <c r="B89" i="3"/>
  <c r="B85" i="3"/>
  <c r="B80" i="3"/>
  <c r="B75" i="3" s="1"/>
  <c r="B74" i="3" s="1"/>
  <c r="B73" i="3" s="1"/>
  <c r="B76" i="3"/>
  <c r="B66" i="3"/>
  <c r="B59" i="3"/>
  <c r="B53" i="3"/>
  <c r="B45" i="3"/>
  <c r="B38" i="3"/>
  <c r="B36" i="3"/>
  <c r="B29" i="3"/>
  <c r="B23" i="3"/>
  <c r="B20" i="3"/>
  <c r="B16" i="3"/>
  <c r="B9" i="3"/>
  <c r="B8" i="3" s="1"/>
  <c r="B69" i="3" s="1"/>
  <c r="B213" i="2"/>
  <c r="B209" i="2"/>
  <c r="B205" i="2"/>
  <c r="B202" i="2"/>
  <c r="B199" i="2"/>
  <c r="B198" i="2"/>
  <c r="B216" i="2" s="1"/>
  <c r="B194" i="2"/>
  <c r="B191" i="2"/>
  <c r="B183" i="2"/>
  <c r="B176" i="2"/>
  <c r="B172" i="2"/>
  <c r="B165" i="2"/>
  <c r="B163" i="2"/>
  <c r="B158" i="2"/>
  <c r="B197" i="2" s="1"/>
  <c r="B217" i="2" s="1"/>
  <c r="B219" i="2" s="1"/>
  <c r="B222" i="2" s="1"/>
  <c r="B153" i="2"/>
  <c r="B140" i="2"/>
  <c r="B133" i="2"/>
  <c r="B130" i="2" s="1"/>
  <c r="B121" i="2"/>
  <c r="B116" i="2"/>
  <c r="B115" i="2"/>
  <c r="B107" i="2"/>
  <c r="B106" i="2"/>
  <c r="B102" i="2"/>
  <c r="B92" i="2"/>
  <c r="B89" i="2"/>
  <c r="B85" i="2"/>
  <c r="B80" i="2"/>
  <c r="B76" i="2"/>
  <c r="B75" i="2" s="1"/>
  <c r="B74" i="2" s="1"/>
  <c r="B73" i="2" s="1"/>
  <c r="B66" i="2"/>
  <c r="B59" i="2"/>
  <c r="B53" i="2"/>
  <c r="B45" i="2"/>
  <c r="B36" i="2" s="1"/>
  <c r="B38" i="2"/>
  <c r="B29" i="2"/>
  <c r="B23" i="2"/>
  <c r="B8" i="2" s="1"/>
  <c r="B69" i="2" s="1"/>
  <c r="B20" i="2"/>
  <c r="B16" i="2"/>
  <c r="B9" i="2"/>
  <c r="B213" i="1"/>
  <c r="B209" i="1"/>
  <c r="B205" i="1"/>
  <c r="B202" i="1"/>
  <c r="B199" i="1"/>
  <c r="B198" i="1" s="1"/>
  <c r="B216" i="1" s="1"/>
  <c r="B194" i="1"/>
  <c r="B191" i="1"/>
  <c r="B183" i="1"/>
  <c r="B176" i="1"/>
  <c r="B172" i="1"/>
  <c r="B165" i="1"/>
  <c r="B163" i="1"/>
  <c r="B158" i="1"/>
  <c r="B153" i="1"/>
  <c r="B197" i="1" s="1"/>
  <c r="B217" i="1" s="1"/>
  <c r="B219" i="1" s="1"/>
  <c r="B222" i="1" s="1"/>
  <c r="B140" i="1"/>
  <c r="B133" i="1"/>
  <c r="B130" i="1"/>
  <c r="B121" i="1"/>
  <c r="B116" i="1"/>
  <c r="B115" i="1"/>
  <c r="B107" i="1"/>
  <c r="B106" i="1" s="1"/>
  <c r="B102" i="1"/>
  <c r="B92" i="1"/>
  <c r="B89" i="1"/>
  <c r="B85" i="1"/>
  <c r="B80" i="1"/>
  <c r="B76" i="1"/>
  <c r="B75" i="1"/>
  <c r="B74" i="1" s="1"/>
  <c r="B66" i="1"/>
  <c r="B59" i="1"/>
  <c r="B53" i="1"/>
  <c r="B45" i="1"/>
  <c r="B38" i="1"/>
  <c r="B36" i="1" s="1"/>
  <c r="B29" i="1"/>
  <c r="B23" i="1"/>
  <c r="B20" i="1"/>
  <c r="B16" i="1"/>
  <c r="B9" i="1"/>
  <c r="B8" i="1"/>
  <c r="B69" i="1" s="1"/>
  <c r="B149" i="4" l="1"/>
  <c r="B149" i="3"/>
  <c r="B75" i="5"/>
  <c r="B152" i="5" s="1"/>
  <c r="B149" i="2"/>
  <c r="B217" i="3"/>
  <c r="B219" i="3" s="1"/>
  <c r="B222" i="3" s="1"/>
  <c r="B197" i="4"/>
  <c r="B217" i="4" s="1"/>
  <c r="B219" i="4" s="1"/>
  <c r="B222" i="4" s="1"/>
  <c r="B71" i="5"/>
  <c r="B152" i="6"/>
  <c r="B220" i="6"/>
  <c r="B222" i="6" s="1"/>
  <c r="B225" i="6" s="1"/>
  <c r="B75" i="7"/>
  <c r="B152" i="7" s="1"/>
  <c r="B71" i="7"/>
  <c r="B73" i="1"/>
  <c r="B149" i="1" s="1"/>
  <c r="B200" i="7"/>
  <c r="B220" i="7" s="1"/>
  <c r="B222" i="7" s="1"/>
  <c r="B225" i="7" s="1"/>
</calcChain>
</file>

<file path=xl/sharedStrings.xml><?xml version="1.0" encoding="utf-8"?>
<sst xmlns="http://schemas.openxmlformats.org/spreadsheetml/2006/main" count="1959" uniqueCount="211">
  <si>
    <t>PRESUPUESTO EJERCICIO 2016</t>
  </si>
  <si>
    <t>CIUDAD INDUSTRIAL DEL VALLE DEL NALÓN, S.A.U.</t>
  </si>
  <si>
    <t>BALANCE DE SITUACIÓN</t>
  </si>
  <si>
    <t>ACTIVO</t>
  </si>
  <si>
    <t>A) ACTIVO NO CORRIENTE</t>
  </si>
  <si>
    <t>I. Inmovilizado Intangible</t>
  </si>
  <si>
    <t xml:space="preserve">     1. Desarrollo</t>
  </si>
  <si>
    <t xml:space="preserve">     2. Concesiones</t>
  </si>
  <si>
    <t xml:space="preserve">     3. Patentes, licencias, marcas y similares</t>
  </si>
  <si>
    <t xml:space="preserve">     4. Fondo de comercio</t>
  </si>
  <si>
    <t xml:space="preserve">     5. Aplicaciones informáticas</t>
  </si>
  <si>
    <t xml:space="preserve">     6. Otro inmovilizado intangible</t>
  </si>
  <si>
    <t>II. Inmovilizado material</t>
  </si>
  <si>
    <t xml:space="preserve">     1. Terrenos y construcciones</t>
  </si>
  <si>
    <t xml:space="preserve"> 2. Instalaciones técnicas y otro inmovilizado material</t>
  </si>
  <si>
    <t xml:space="preserve">     3. Inmovilizado en curso y anticipos</t>
  </si>
  <si>
    <t>III. Inversiones inmobiliarias</t>
  </si>
  <si>
    <t xml:space="preserve">     1. Terrenos</t>
  </si>
  <si>
    <t xml:space="preserve">  2. Construcciones</t>
  </si>
  <si>
    <t>IV. Inversiones en empresas del grupo y asociadas a largo plazo</t>
  </si>
  <si>
    <t xml:space="preserve">     1. Instrumentos de patrimonio</t>
  </si>
  <si>
    <t xml:space="preserve">     2. Créditos a empresas</t>
  </si>
  <si>
    <t xml:space="preserve">     3. Valores representativos de deuda</t>
  </si>
  <si>
    <t xml:space="preserve">     4. Derivados</t>
  </si>
  <si>
    <t xml:space="preserve">     5. Otros activos financieros</t>
  </si>
  <si>
    <t>V. Inversiones financieras a largo plazo</t>
  </si>
  <si>
    <t xml:space="preserve">     2. Créditos a terceros</t>
  </si>
  <si>
    <t>VI. Activos por impuesto diferido</t>
  </si>
  <si>
    <t>B) ACTIVO CORRIENTE</t>
  </si>
  <si>
    <t>I. Activos no corrientes mantenidos para la venta</t>
  </si>
  <si>
    <t>II. Existencias</t>
  </si>
  <si>
    <t xml:space="preserve">     1. Comerciales</t>
  </si>
  <si>
    <t xml:space="preserve">     2. Materias primas y otros aprovisionamientos</t>
  </si>
  <si>
    <t xml:space="preserve">     3. Productos en curso</t>
  </si>
  <si>
    <t xml:space="preserve">     4. Productos terminados</t>
  </si>
  <si>
    <t xml:space="preserve"> 5. Subproductos, residuos y materiales recuperados</t>
  </si>
  <si>
    <t xml:space="preserve">     6. Anticipos a proveedores</t>
  </si>
  <si>
    <t>III. Deudores comerciales y otras cuentas a cobrar</t>
  </si>
  <si>
    <t xml:space="preserve">     1. Clientes por ventas y prestaciones de servicios</t>
  </si>
  <si>
    <t xml:space="preserve">     2. Clientes, empresas del grupo y asociadas</t>
  </si>
  <si>
    <t xml:space="preserve">     3. Deudores varios</t>
  </si>
  <si>
    <t xml:space="preserve">     4. Personal</t>
  </si>
  <si>
    <t xml:space="preserve">     5. Activos por impuesto corriente</t>
  </si>
  <si>
    <t xml:space="preserve">     6. Otros créditos con las Administraciones Públicas</t>
  </si>
  <si>
    <t xml:space="preserve">     7. Accionistas (socios) por desembolsos exigidos</t>
  </si>
  <si>
    <t>IV. Inversiones en empresas del grupo y asociadas a corto plazo</t>
  </si>
  <si>
    <t>V. Inversiones financieras a corto plazo</t>
  </si>
  <si>
    <t>VI. Periodificaciones a corto plazo</t>
  </si>
  <si>
    <t>VII. Efectivo y otros activos líquidos equivalentes</t>
  </si>
  <si>
    <t xml:space="preserve">     1. Tesorería</t>
  </si>
  <si>
    <t xml:space="preserve">     2. Otros activos líquidos equivalentes</t>
  </si>
  <si>
    <t>TOTAL ACTIVO (A + B)</t>
  </si>
  <si>
    <t>PATRIMONIO NETO Y PASIVO</t>
  </si>
  <si>
    <t>A) PATRIMONIO NETO</t>
  </si>
  <si>
    <t>A-1) Fondos Propios</t>
  </si>
  <si>
    <t xml:space="preserve">     I. Capital</t>
  </si>
  <si>
    <t xml:space="preserve">          1. Capital escriturado</t>
  </si>
  <si>
    <t xml:space="preserve">               1.1. Principado de Asturias</t>
  </si>
  <si>
    <t xml:space="preserve">               1.2. Otros entes y sociedades del sector público del Principado de Asturias</t>
  </si>
  <si>
    <t xml:space="preserve">               1.3. Otros socios</t>
  </si>
  <si>
    <t xml:space="preserve">          2. (Capital no exigido)</t>
  </si>
  <si>
    <t xml:space="preserve">               2.1.(Principado de Asturias)</t>
  </si>
  <si>
    <t xml:space="preserve">               2.2.(Otros entes y sociedades del sector público del Principado de Asturias)</t>
  </si>
  <si>
    <t xml:space="preserve">               2.3.(Otros socios)</t>
  </si>
  <si>
    <t xml:space="preserve">     II. Prima de emisión</t>
  </si>
  <si>
    <t xml:space="preserve">     III. Reservas</t>
  </si>
  <si>
    <t xml:space="preserve">          1. Legal y estatutarias</t>
  </si>
  <si>
    <t xml:space="preserve">          2. Otras reservas</t>
  </si>
  <si>
    <t xml:space="preserve">  IV. (Acciones y participaciones en patrimonio propias)</t>
  </si>
  <si>
    <t xml:space="preserve">     V. Resultados de ejercicios anteriores</t>
  </si>
  <si>
    <t xml:space="preserve">          1. Remanente</t>
  </si>
  <si>
    <t xml:space="preserve">          2. (Resultados negativos ejercicios anteriores)</t>
  </si>
  <si>
    <t xml:space="preserve">     VI. Otras aportaciones de socios</t>
  </si>
  <si>
    <t xml:space="preserve">          1. Aportación del Principado de Asturias en el ejercicio corriente</t>
  </si>
  <si>
    <t xml:space="preserve">          2. Aportación de otros entes y sociedades del sector público del Principado de Asturias en el ejercicio corriente</t>
  </si>
  <si>
    <t xml:space="preserve">          3. Aportación otros socios en el ejercicio corriente</t>
  </si>
  <si>
    <t xml:space="preserve">          4. Aportación del Principado de Asturias en el ejercicios anteriores</t>
  </si>
  <si>
    <t xml:space="preserve">          5. Aportación de otros entes y sociedades del sector público del Principado de Asturias en el ejercicios anteriores</t>
  </si>
  <si>
    <t xml:space="preserve">          6. Aportación otros socios en el ejercicios anteriores</t>
  </si>
  <si>
    <t xml:space="preserve">     VII. Resultado del ejercicio</t>
  </si>
  <si>
    <t xml:space="preserve">     VIII. (Dividendo a cuenta)</t>
  </si>
  <si>
    <t xml:space="preserve">     IX. Otros instrumentos de patrimonio neto</t>
  </si>
  <si>
    <t>A-2) Ajustes por cambios de valor</t>
  </si>
  <si>
    <t xml:space="preserve">     I. Activos financieros disponibles para la venta</t>
  </si>
  <si>
    <t xml:space="preserve">     II. Operaciones de cobertura</t>
  </si>
  <si>
    <t xml:space="preserve">     III. Otros</t>
  </si>
  <si>
    <t>A-3) Subvenciones, donaciones y legados recibidos</t>
  </si>
  <si>
    <t xml:space="preserve">     I. Subvenciones oficiales de capital</t>
  </si>
  <si>
    <t xml:space="preserve">          1. Subvenciones de capital del Principado de Asturias</t>
  </si>
  <si>
    <t xml:space="preserve">          2. Subvenciones de capital del resto de organismos y entes de la Admon del Principado de Asturias</t>
  </si>
  <si>
    <t xml:space="preserve">          3. Subvenciones de capital del Estado</t>
  </si>
  <si>
    <t xml:space="preserve">          4. Subvenciones de capital de las Entidades Locales</t>
  </si>
  <si>
    <t xml:space="preserve">          5. Subvenciones de capital de la Unión Europea</t>
  </si>
  <si>
    <t xml:space="preserve">          6. Otras subvenciones de capital</t>
  </si>
  <si>
    <t xml:space="preserve">     II. Otras subvenciones, donaciones y legados</t>
  </si>
  <si>
    <t>B) PASIVO NO CORRIENTE</t>
  </si>
  <si>
    <t>I. Provisiones a largo plazo</t>
  </si>
  <si>
    <t xml:space="preserve">  1. Obligaciones por prestaciones a largo plazo al personal</t>
  </si>
  <si>
    <t xml:space="preserve">     2. Actuaciones medioambientales</t>
  </si>
  <si>
    <t xml:space="preserve">     3. Provisiones por reestructuración</t>
  </si>
  <si>
    <t xml:space="preserve">     4. Otras provisiones</t>
  </si>
  <si>
    <t>II. Deudas a largo plazo</t>
  </si>
  <si>
    <t xml:space="preserve">     1. Obligaciones y otros valores negociables</t>
  </si>
  <si>
    <t xml:space="preserve">     2. Deudas con entidades de crédito</t>
  </si>
  <si>
    <t xml:space="preserve">     3. Acreedores por arrendamiento financiero</t>
  </si>
  <si>
    <t xml:space="preserve">     5. Otros pasivos financieros</t>
  </si>
  <si>
    <t>III. Deudas con empresas del grupo y asociadas a largo plazo</t>
  </si>
  <si>
    <t>IV. Pasivos por impuesto diferido</t>
  </si>
  <si>
    <t>V. Periodificaciones a largo plazo</t>
  </si>
  <si>
    <t>C) PASIVO CORRIENTE</t>
  </si>
  <si>
    <t>I. Pasivos vinculados con activos no corrientes mantenidos para la venta</t>
  </si>
  <si>
    <t>II. Provisiones a corto plazo</t>
  </si>
  <si>
    <t>III. Deudas a corto plazo</t>
  </si>
  <si>
    <t>IV. Deudas con empresas del grupo y asociadas a corto plazo</t>
  </si>
  <si>
    <t>V. Acreedores comerciales y otras cuentas a pagar</t>
  </si>
  <si>
    <t xml:space="preserve">     1. Proveedores</t>
  </si>
  <si>
    <t xml:space="preserve">     2. Proveedores, empresas del grupo y asociadas</t>
  </si>
  <si>
    <t xml:space="preserve">     3. Acreedores varios</t>
  </si>
  <si>
    <t xml:space="preserve">     4. Personal (remuneraciones pdtes de pago)</t>
  </si>
  <si>
    <t xml:space="preserve">     5. Pasivos por impuesto corriente</t>
  </si>
  <si>
    <t xml:space="preserve">     6. Otras deudas con las Administraciones Públicas</t>
  </si>
  <si>
    <t xml:space="preserve">     7. Anticipos de clientes</t>
  </si>
  <si>
    <t>TOTAL PATRIMONIO NETO Y PASIVO (A + B +C)</t>
  </si>
  <si>
    <t>CUENTA DE PÉRDIDAS Y GANANCIAS</t>
  </si>
  <si>
    <t>A) OPERACIONES CONTINUADAS</t>
  </si>
  <si>
    <t>1. Importe neto de la cifra de negocios</t>
  </si>
  <si>
    <t xml:space="preserve">     a) Ventas</t>
  </si>
  <si>
    <t xml:space="preserve">     b) Prestaciones de servicios</t>
  </si>
  <si>
    <t>2. Variación de existencias de productos terminados y en curso de fabricación</t>
  </si>
  <si>
    <t>3. Trabajos realizados por la empresa para su activo</t>
  </si>
  <si>
    <t>4. Aprovisionamientos</t>
  </si>
  <si>
    <t xml:space="preserve">     a) Consumo de mercaderías</t>
  </si>
  <si>
    <t xml:space="preserve">     b) Consumo de materias primas y otras materias consumibles</t>
  </si>
  <si>
    <t xml:space="preserve">     c) Trabajos realizados por otras empresas</t>
  </si>
  <si>
    <t xml:space="preserve">     d) Deterioro de mercaderías, materias primas y otros aprovisionamientos</t>
  </si>
  <si>
    <t>5. Otros ingresos de explotación</t>
  </si>
  <si>
    <t xml:space="preserve">     a) Ingresos accesorios y  otros de gestión corriente</t>
  </si>
  <si>
    <t xml:space="preserve">     b) Subvenciones de explotación incorporadas al resultado del periodo</t>
  </si>
  <si>
    <t xml:space="preserve">          b.1) Subvenciones de explotación procedentes del Principado de Asturias</t>
  </si>
  <si>
    <t xml:space="preserve">          b.2) Subvenciones de explotación procedentes resto de organismos y entes del Principado de Asturias</t>
  </si>
  <si>
    <t xml:space="preserve">          b.3) Subvenciones de explotación procedentes del Estado</t>
  </si>
  <si>
    <t xml:space="preserve">          b.4) Subvenciones de explotación procedentes de las Entidades Locales</t>
  </si>
  <si>
    <t xml:space="preserve">          b.5) Subvenciones de explotación procedentes de la Unión Europea</t>
  </si>
  <si>
    <t xml:space="preserve">          b.6) Otras subvenciones de explotación</t>
  </si>
  <si>
    <t>6. Gastos de personal</t>
  </si>
  <si>
    <t xml:space="preserve">     a) Sueldos, salarios y asimilados</t>
  </si>
  <si>
    <t xml:space="preserve">     b) Cargas sociales</t>
  </si>
  <si>
    <t xml:space="preserve">     c) Provisiones</t>
  </si>
  <si>
    <t>7. Otros gastos de explotación</t>
  </si>
  <si>
    <t xml:space="preserve">     a) Servicios exteriores</t>
  </si>
  <si>
    <t xml:space="preserve">     b) Tributos</t>
  </si>
  <si>
    <t xml:space="preserve">     c) Pérdidas, deterioro y variación de provisiones por operaciones comerciales</t>
  </si>
  <si>
    <t xml:space="preserve">     d) Otros gastos de gestión corriente</t>
  </si>
  <si>
    <t xml:space="preserve">     e) Subvenciones concedidas por la empresa/ente</t>
  </si>
  <si>
    <t>8.  Amortización del inmovilizado</t>
  </si>
  <si>
    <t>9. Imputación de subvenciones de inmovilizado no financiero y otras</t>
  </si>
  <si>
    <t xml:space="preserve">     a) Subvenciones procedentes del Principado de Asturias</t>
  </si>
  <si>
    <t xml:space="preserve">     b) Subvenciones del resto de organismos y entes del Principado de Asturias</t>
  </si>
  <si>
    <t xml:space="preserve">     c) Subvenciones procedentes del Estado</t>
  </si>
  <si>
    <t xml:space="preserve">     d) Subvenciones procedentes de las Entidades Locales</t>
  </si>
  <si>
    <t xml:space="preserve">     e) Subvenciones procedentes de la Unión Europea</t>
  </si>
  <si>
    <t xml:space="preserve">     f) Otras subvenciones</t>
  </si>
  <si>
    <t>10. Excesos de provisiones</t>
  </si>
  <si>
    <t>11. Deterioro y resultados por enajenaciones del inmovilizado</t>
  </si>
  <si>
    <t xml:space="preserve">     a) Deterioros y pérdidas</t>
  </si>
  <si>
    <t xml:space="preserve">     b) Resultados por enajenaciones y otras</t>
  </si>
  <si>
    <t>Otros Resultados</t>
  </si>
  <si>
    <t xml:space="preserve">     Ingresos excepcionales</t>
  </si>
  <si>
    <t xml:space="preserve">     Gastos excepcionales</t>
  </si>
  <si>
    <t>A.1) RESULTADO DE EXPLOTACIÓN (1+2+3+4+5+6+7+8+9+10+11+Otros resultados)</t>
  </si>
  <si>
    <t>12. Ingresos financieros</t>
  </si>
  <si>
    <t xml:space="preserve">     a) De participaciones en instrumentos de patrimonio</t>
  </si>
  <si>
    <t xml:space="preserve">        a.1) En empresas del grupo y asociadas</t>
  </si>
  <si>
    <t xml:space="preserve">        a.2) En terceros</t>
  </si>
  <si>
    <t xml:space="preserve">     b) De valores negociables y otros instrumentos financieros</t>
  </si>
  <si>
    <t xml:space="preserve">        b.1) De empresas del grupo y asociadas </t>
  </si>
  <si>
    <t xml:space="preserve">        b.2) De terceros</t>
  </si>
  <si>
    <t>13. Gastos financieros</t>
  </si>
  <si>
    <t xml:space="preserve">     a) Por deudas con empresas del grupo y asociadas</t>
  </si>
  <si>
    <t xml:space="preserve">     b) Por deudas con terceros</t>
  </si>
  <si>
    <t xml:space="preserve">     c) Por actualización de provisiones</t>
  </si>
  <si>
    <t>14. Variación de valor razonable en instrumentos financieros</t>
  </si>
  <si>
    <t xml:space="preserve">     a) Cartera de negociación y otros</t>
  </si>
  <si>
    <t xml:space="preserve">     b) Imputación al resultado del periodo por activos financieros disponibles para la venta</t>
  </si>
  <si>
    <t>15. Diferencias de cambio</t>
  </si>
  <si>
    <t>16. Deterioro y resultado por enajenaciones de instrumentos financieros</t>
  </si>
  <si>
    <t>A.2) RESULTADO FINANCIERO (12+13+14+15+16)</t>
  </si>
  <si>
    <t>A.3) RESULTADO ANTES DE IMPUESTOS (A.1 + A.2)</t>
  </si>
  <si>
    <t>17. Impuestos sobre beneficios</t>
  </si>
  <si>
    <t>A.4) RESULTADO DEL PERIODO PROCEDENTE DE OPERACIONES CONTINUADAS (A.3 + 17)</t>
  </si>
  <si>
    <t>B) OPERACIONES INTERRUMPIDAS</t>
  </si>
  <si>
    <t>18. Resultado del periodo procedente de operaciones interrumpidas neto de impuestos</t>
  </si>
  <si>
    <t>A.5) RESULTADO DEL PERIODO (A.4+18)</t>
  </si>
  <si>
    <t>PRESUPUESTO EJERCICIO 2017</t>
  </si>
  <si>
    <t>PRESUPUESTO EJERCICIO 2018</t>
  </si>
  <si>
    <t>PRESUPUESTO EJERCICIO 2019</t>
  </si>
  <si>
    <t>PRESUPUESTO EJERCICIO 2020</t>
  </si>
  <si>
    <t>VI. Deudores comerciales empresas del grupo y asociadas a largo plazo</t>
  </si>
  <si>
    <t>VII. Activos por impuesto diferido</t>
  </si>
  <si>
    <t>VIII. Deudores comerciales no corrientes</t>
  </si>
  <si>
    <t>VI. Acreedores comerciales no corrientes</t>
  </si>
  <si>
    <t>PRESUPUESTO EJERCICIO 2021</t>
  </si>
  <si>
    <t>PRESUPUESTO EJERCICIO 2022</t>
  </si>
  <si>
    <t xml:space="preserve">     2. Instalaciones técnicas y otro inmovilizado material</t>
  </si>
  <si>
    <t xml:space="preserve">     2. Construcciones</t>
  </si>
  <si>
    <t xml:space="preserve">     5. Subproductos, residuos y materiales recuperados</t>
  </si>
  <si>
    <t xml:space="preserve">     IV. (Acciones y participaciones en patrimonio propias)</t>
  </si>
  <si>
    <t xml:space="preserve">          2. Subvenciones de capital del resto de organismos y entes de la Admón. del Principado de Asturias</t>
  </si>
  <si>
    <t xml:space="preserve">     1. Obligaciones por prestaciones a largo plazo al personal</t>
  </si>
  <si>
    <t>PRESUPUESTO EJERCICIO 2023</t>
  </si>
  <si>
    <t>PRESUPUESTO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</si>
</sst>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dd\-mm\-yy;@"/>
  </numFmts>
  <fonts count="9" x14ac:knownFonts="1">
    <font>
      <sz val="10"/>
      <name val="Arial"/>
      <charset val="1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FF000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0C0C0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2" borderId="5" xfId="0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3" fontId="3" fillId="3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3" fontId="5" fillId="3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5" fillId="3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 applyProtection="1">
      <alignment horizontal="center" vertical="center"/>
      <protection locked="0"/>
    </xf>
    <xf numFmtId="3" fontId="6" fillId="3" borderId="5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3" fontId="7" fillId="3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7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vertical="center" wrapText="1"/>
    </xf>
    <xf numFmtId="3" fontId="7" fillId="2" borderId="5" xfId="0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vertical="center"/>
    </xf>
    <xf numFmtId="0" fontId="3" fillId="3" borderId="5" xfId="1" applyFont="1" applyFill="1" applyBorder="1" applyAlignment="1">
      <alignment horizontal="center" vertical="center" wrapText="1"/>
    </xf>
    <xf numFmtId="0" fontId="2" fillId="4" borderId="0" xfId="1" applyFont="1" applyFill="1" applyAlignment="1">
      <alignment vertical="center"/>
    </xf>
    <xf numFmtId="0" fontId="3" fillId="0" borderId="5" xfId="1" applyFont="1" applyBorder="1" applyAlignment="1">
      <alignment vertical="center"/>
    </xf>
    <xf numFmtId="3" fontId="7" fillId="3" borderId="5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5" fillId="0" borderId="5" xfId="1" applyFont="1" applyBorder="1" applyAlignment="1">
      <alignment vertical="center"/>
    </xf>
    <xf numFmtId="3" fontId="2" fillId="3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5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3" fontId="7" fillId="3" borderId="5" xfId="1" applyNumberFormat="1" applyFont="1" applyFill="1" applyBorder="1" applyAlignment="1" applyProtection="1">
      <alignment horizontal="center" vertical="center"/>
      <protection locked="0"/>
    </xf>
    <xf numFmtId="3" fontId="2" fillId="3" borderId="5" xfId="1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vertical="center" wrapText="1"/>
    </xf>
    <xf numFmtId="3" fontId="7" fillId="2" borderId="5" xfId="1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3" fontId="7" fillId="0" borderId="0" xfId="0" applyNumberFormat="1" applyFont="1" applyAlignment="1">
      <alignment vertical="center"/>
    </xf>
    <xf numFmtId="165" fontId="7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7" fillId="5" borderId="5" xfId="1" applyFont="1" applyFill="1" applyBorder="1" applyAlignment="1">
      <alignment vertical="center"/>
    </xf>
    <xf numFmtId="3" fontId="7" fillId="5" borderId="5" xfId="1" applyNumberFormat="1" applyFont="1" applyFill="1" applyBorder="1" applyAlignment="1">
      <alignment horizontal="center" vertical="center"/>
    </xf>
    <xf numFmtId="0" fontId="7" fillId="0" borderId="5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3" fontId="2" fillId="5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1" applyFont="1" applyBorder="1" applyAlignment="1">
      <alignment horizontal="left" vertical="center" wrapText="1"/>
    </xf>
    <xf numFmtId="0" fontId="7" fillId="0" borderId="5" xfId="1" applyFont="1" applyBorder="1" applyAlignment="1">
      <alignment vertical="center" wrapText="1"/>
    </xf>
    <xf numFmtId="3" fontId="7" fillId="5" borderId="5" xfId="1" applyNumberFormat="1" applyFont="1" applyFill="1" applyBorder="1" applyAlignment="1" applyProtection="1">
      <alignment horizontal="center" vertical="center"/>
      <protection locked="0"/>
    </xf>
    <xf numFmtId="165" fontId="7" fillId="0" borderId="6" xfId="1" applyNumberFormat="1" applyFont="1" applyBorder="1" applyAlignment="1">
      <alignment horizontal="center" vertical="center"/>
    </xf>
    <xf numFmtId="3" fontId="2" fillId="5" borderId="5" xfId="1" applyNumberFormat="1" applyFont="1" applyFill="1" applyBorder="1" applyAlignment="1">
      <alignment horizontal="center" vertical="center"/>
    </xf>
    <xf numFmtId="0" fontId="2" fillId="0" borderId="5" xfId="1" applyFont="1" applyBorder="1" applyAlignment="1">
      <alignment vertical="center" wrapText="1"/>
    </xf>
    <xf numFmtId="0" fontId="3" fillId="5" borderId="5" xfId="0" applyFont="1" applyFill="1" applyBorder="1" applyAlignment="1">
      <alignment horizontal="center" vertical="center" wrapText="1"/>
    </xf>
    <xf numFmtId="3" fontId="7" fillId="5" borderId="5" xfId="0" applyNumberFormat="1" applyFont="1" applyFill="1" applyBorder="1" applyAlignment="1">
      <alignment horizontal="center" vertical="center"/>
    </xf>
    <xf numFmtId="3" fontId="2" fillId="5" borderId="5" xfId="0" applyNumberFormat="1" applyFont="1" applyFill="1" applyBorder="1" applyAlignment="1" applyProtection="1">
      <alignment horizontal="center" vertical="center"/>
      <protection locked="0"/>
    </xf>
    <xf numFmtId="3" fontId="7" fillId="5" borderId="5" xfId="0" applyNumberFormat="1" applyFont="1" applyFill="1" applyBorder="1" applyAlignment="1" applyProtection="1">
      <alignment horizontal="center" vertical="center"/>
      <protection locked="0"/>
    </xf>
    <xf numFmtId="3" fontId="2" fillId="5" borderId="5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12960</xdr:rowOff>
    </xdr:from>
    <xdr:to>
      <xdr:col>0</xdr:col>
      <xdr:colOff>1009080</xdr:colOff>
      <xdr:row>5</xdr:row>
      <xdr:rowOff>88560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2960"/>
          <a:ext cx="1009080" cy="837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1009080</xdr:colOff>
      <xdr:row>5</xdr:row>
      <xdr:rowOff>56880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9080" cy="818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1009080</xdr:colOff>
      <xdr:row>5</xdr:row>
      <xdr:rowOff>68760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9080" cy="830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1009080</xdr:colOff>
      <xdr:row>5</xdr:row>
      <xdr:rowOff>61560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9080" cy="823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1009080</xdr:colOff>
      <xdr:row>5</xdr:row>
      <xdr:rowOff>68760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9080" cy="830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1009080</xdr:colOff>
      <xdr:row>5</xdr:row>
      <xdr:rowOff>85320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908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1009080</xdr:colOff>
      <xdr:row>5</xdr:row>
      <xdr:rowOff>85320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908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1009080</xdr:colOff>
      <xdr:row>5</xdr:row>
      <xdr:rowOff>85320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908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1009080</xdr:colOff>
      <xdr:row>5</xdr:row>
      <xdr:rowOff>85320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81FE400D-9180-4742-B155-03FD1EA93EC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9080" cy="8473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6.0.5\valnalon\AREAS\ADMINISTRACION\CONSEJERIAS\Consejeria%20HACIENDA-DG%20EMPRESAS%20P\PRESUPUESTO%202020\20191126_Anexos-2020%20EMPRESAS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G empresas - EP1"/>
      <sheetName val="Aclaraciones ficha EP1-empresas"/>
      <sheetName val="Balance empresas-EP2"/>
      <sheetName val="Aclaraciones-EP2"/>
      <sheetName val="PAIF1"/>
      <sheetName val="PAIF2"/>
      <sheetName val="PAIF3"/>
      <sheetName val="Información adicional-PAIF4"/>
      <sheetName val="FICHA PLANTILLA AP-2020"/>
      <sheetName val="FICHA PLANTILLA EC-2019"/>
      <sheetName val="Pluris"/>
    </sheetNames>
    <sheetDataSet>
      <sheetData sheetId="0">
        <row r="79">
          <cell r="D79">
            <v>-128754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22"/>
  <sheetViews>
    <sheetView showGridLines="0" zoomScale="145" zoomScaleNormal="145" workbookViewId="0">
      <selection activeCell="D34" sqref="D34"/>
    </sheetView>
  </sheetViews>
  <sheetFormatPr baseColWidth="10" defaultColWidth="11.42578125" defaultRowHeight="12.75" x14ac:dyDescent="0.2"/>
  <cols>
    <col min="1" max="1" width="63.140625" style="1" customWidth="1"/>
    <col min="2" max="2" width="12.42578125" style="1" customWidth="1"/>
    <col min="3" max="1024" width="11.42578125" style="1"/>
  </cols>
  <sheetData>
    <row r="1" spans="1:2" s="4" customFormat="1" ht="12" x14ac:dyDescent="0.2">
      <c r="A1" s="2" t="s">
        <v>0</v>
      </c>
      <c r="B1" s="3"/>
    </row>
    <row r="2" spans="1:2" s="4" customFormat="1" ht="12" customHeight="1" x14ac:dyDescent="0.2">
      <c r="B2" s="5"/>
    </row>
    <row r="3" spans="1:2" s="4" customFormat="1" ht="12" customHeight="1" x14ac:dyDescent="0.2">
      <c r="A3" s="2" t="s">
        <v>1</v>
      </c>
    </row>
    <row r="4" spans="1:2" s="4" customFormat="1" ht="12" x14ac:dyDescent="0.2">
      <c r="A4" s="6"/>
      <c r="B4" s="5"/>
    </row>
    <row r="5" spans="1:2" s="4" customFormat="1" ht="12" x14ac:dyDescent="0.2">
      <c r="A5" s="2" t="s">
        <v>2</v>
      </c>
      <c r="B5" s="5"/>
    </row>
    <row r="6" spans="1:2" s="4" customFormat="1" ht="12" customHeight="1" x14ac:dyDescent="0.2">
      <c r="B6" s="7"/>
    </row>
    <row r="7" spans="1:2" s="10" customFormat="1" ht="27" customHeight="1" x14ac:dyDescent="0.2">
      <c r="A7" s="8" t="s">
        <v>3</v>
      </c>
      <c r="B7" s="9"/>
    </row>
    <row r="8" spans="1:2" s="4" customFormat="1" ht="18" customHeight="1" x14ac:dyDescent="0.2">
      <c r="A8" s="11" t="s">
        <v>4</v>
      </c>
      <c r="B8" s="12">
        <f>B9+B16+B20+B23+B29+B35</f>
        <v>9294868</v>
      </c>
    </row>
    <row r="9" spans="1:2" s="4" customFormat="1" ht="11.25" x14ac:dyDescent="0.2">
      <c r="A9" s="13" t="s">
        <v>5</v>
      </c>
      <c r="B9" s="14">
        <f>SUM(B10:B15)</f>
        <v>1579670</v>
      </c>
    </row>
    <row r="10" spans="1:2" s="17" customFormat="1" ht="11.25" x14ac:dyDescent="0.2">
      <c r="A10" s="15" t="s">
        <v>6</v>
      </c>
      <c r="B10" s="16">
        <v>0</v>
      </c>
    </row>
    <row r="11" spans="1:2" s="17" customFormat="1" ht="11.25" x14ac:dyDescent="0.2">
      <c r="A11" s="15" t="s">
        <v>7</v>
      </c>
      <c r="B11" s="16"/>
    </row>
    <row r="12" spans="1:2" s="17" customFormat="1" ht="11.25" x14ac:dyDescent="0.2">
      <c r="A12" s="15" t="s">
        <v>8</v>
      </c>
      <c r="B12" s="16">
        <v>483</v>
      </c>
    </row>
    <row r="13" spans="1:2" s="17" customFormat="1" ht="11.25" x14ac:dyDescent="0.2">
      <c r="A13" s="15" t="s">
        <v>9</v>
      </c>
      <c r="B13" s="16"/>
    </row>
    <row r="14" spans="1:2" s="17" customFormat="1" ht="11.25" x14ac:dyDescent="0.2">
      <c r="A14" s="15" t="s">
        <v>10</v>
      </c>
      <c r="B14" s="16">
        <v>438</v>
      </c>
    </row>
    <row r="15" spans="1:2" s="17" customFormat="1" ht="11.25" x14ac:dyDescent="0.2">
      <c r="A15" s="15" t="s">
        <v>11</v>
      </c>
      <c r="B15" s="16">
        <v>1578749</v>
      </c>
    </row>
    <row r="16" spans="1:2" s="4" customFormat="1" ht="11.25" x14ac:dyDescent="0.2">
      <c r="A16" s="13" t="s">
        <v>12</v>
      </c>
      <c r="B16" s="14">
        <f>SUM(B17:B19)</f>
        <v>195143</v>
      </c>
    </row>
    <row r="17" spans="1:2" s="17" customFormat="1" ht="11.25" x14ac:dyDescent="0.2">
      <c r="A17" s="15" t="s">
        <v>13</v>
      </c>
      <c r="B17" s="16"/>
    </row>
    <row r="18" spans="1:2" s="17" customFormat="1" ht="11.25" x14ac:dyDescent="0.2">
      <c r="A18" s="18" t="s">
        <v>14</v>
      </c>
      <c r="B18" s="16">
        <v>195143</v>
      </c>
    </row>
    <row r="19" spans="1:2" s="17" customFormat="1" ht="11.25" x14ac:dyDescent="0.2">
      <c r="A19" s="15" t="s">
        <v>15</v>
      </c>
      <c r="B19" s="16"/>
    </row>
    <row r="20" spans="1:2" s="4" customFormat="1" ht="11.25" x14ac:dyDescent="0.2">
      <c r="A20" s="13" t="s">
        <v>16</v>
      </c>
      <c r="B20" s="14">
        <f>B21+B22</f>
        <v>5459779</v>
      </c>
    </row>
    <row r="21" spans="1:2" s="17" customFormat="1" ht="11.25" x14ac:dyDescent="0.2">
      <c r="A21" s="15" t="s">
        <v>17</v>
      </c>
      <c r="B21" s="16">
        <v>503171</v>
      </c>
    </row>
    <row r="22" spans="1:2" s="17" customFormat="1" ht="11.25" x14ac:dyDescent="0.2">
      <c r="A22" s="18" t="s">
        <v>18</v>
      </c>
      <c r="B22" s="16">
        <v>4956608</v>
      </c>
    </row>
    <row r="23" spans="1:2" s="4" customFormat="1" ht="11.25" x14ac:dyDescent="0.2">
      <c r="A23" s="19" t="s">
        <v>19</v>
      </c>
      <c r="B23" s="14">
        <f>SUM(B24:B28)</f>
        <v>0</v>
      </c>
    </row>
    <row r="24" spans="1:2" s="17" customFormat="1" ht="11.25" x14ac:dyDescent="0.2">
      <c r="A24" s="15" t="s">
        <v>20</v>
      </c>
      <c r="B24" s="16"/>
    </row>
    <row r="25" spans="1:2" s="17" customFormat="1" ht="11.25" x14ac:dyDescent="0.2">
      <c r="A25" s="15" t="s">
        <v>21</v>
      </c>
      <c r="B25" s="16"/>
    </row>
    <row r="26" spans="1:2" s="17" customFormat="1" ht="11.25" x14ac:dyDescent="0.2">
      <c r="A26" s="15" t="s">
        <v>22</v>
      </c>
      <c r="B26" s="16"/>
    </row>
    <row r="27" spans="1:2" s="17" customFormat="1" ht="11.25" x14ac:dyDescent="0.2">
      <c r="A27" s="15" t="s">
        <v>23</v>
      </c>
      <c r="B27" s="16"/>
    </row>
    <row r="28" spans="1:2" s="17" customFormat="1" ht="11.25" x14ac:dyDescent="0.2">
      <c r="A28" s="15" t="s">
        <v>24</v>
      </c>
      <c r="B28" s="16"/>
    </row>
    <row r="29" spans="1:2" s="4" customFormat="1" ht="11.25" x14ac:dyDescent="0.2">
      <c r="A29" s="13" t="s">
        <v>25</v>
      </c>
      <c r="B29" s="14">
        <f>SUM(B30:B34)</f>
        <v>2060003</v>
      </c>
    </row>
    <row r="30" spans="1:2" s="17" customFormat="1" ht="11.25" x14ac:dyDescent="0.2">
      <c r="A30" s="15" t="s">
        <v>20</v>
      </c>
      <c r="B30" s="16">
        <v>5109</v>
      </c>
    </row>
    <row r="31" spans="1:2" s="17" customFormat="1" ht="11.25" x14ac:dyDescent="0.2">
      <c r="A31" s="15" t="s">
        <v>26</v>
      </c>
      <c r="B31" s="16">
        <v>2042036</v>
      </c>
    </row>
    <row r="32" spans="1:2" s="17" customFormat="1" ht="11.25" x14ac:dyDescent="0.2">
      <c r="A32" s="15" t="s">
        <v>22</v>
      </c>
      <c r="B32" s="16"/>
    </row>
    <row r="33" spans="1:2" s="17" customFormat="1" ht="11.25" x14ac:dyDescent="0.2">
      <c r="A33" s="15" t="s">
        <v>23</v>
      </c>
      <c r="B33" s="16"/>
    </row>
    <row r="34" spans="1:2" s="17" customFormat="1" ht="11.25" x14ac:dyDescent="0.2">
      <c r="A34" s="15" t="s">
        <v>24</v>
      </c>
      <c r="B34" s="16">
        <v>12858</v>
      </c>
    </row>
    <row r="35" spans="1:2" s="4" customFormat="1" ht="11.25" x14ac:dyDescent="0.2">
      <c r="A35" s="13" t="s">
        <v>27</v>
      </c>
      <c r="B35" s="20">
        <v>273</v>
      </c>
    </row>
    <row r="36" spans="1:2" s="4" customFormat="1" ht="18.75" customHeight="1" x14ac:dyDescent="0.2">
      <c r="A36" s="11" t="s">
        <v>28</v>
      </c>
      <c r="B36" s="12">
        <f>B37+B38+B45+B53+B59+B65+B66</f>
        <v>3930544</v>
      </c>
    </row>
    <row r="37" spans="1:2" s="4" customFormat="1" ht="11.25" x14ac:dyDescent="0.2">
      <c r="A37" s="13" t="s">
        <v>29</v>
      </c>
      <c r="B37" s="20"/>
    </row>
    <row r="38" spans="1:2" s="4" customFormat="1" ht="11.25" x14ac:dyDescent="0.2">
      <c r="A38" s="13" t="s">
        <v>30</v>
      </c>
      <c r="B38" s="14">
        <f>SUM(B39:B44)</f>
        <v>0</v>
      </c>
    </row>
    <row r="39" spans="1:2" s="17" customFormat="1" ht="11.25" x14ac:dyDescent="0.2">
      <c r="A39" s="15" t="s">
        <v>31</v>
      </c>
      <c r="B39" s="16"/>
    </row>
    <row r="40" spans="1:2" s="17" customFormat="1" ht="11.25" x14ac:dyDescent="0.2">
      <c r="A40" s="15" t="s">
        <v>32</v>
      </c>
      <c r="B40" s="16"/>
    </row>
    <row r="41" spans="1:2" s="17" customFormat="1" ht="11.25" x14ac:dyDescent="0.2">
      <c r="A41" s="15" t="s">
        <v>33</v>
      </c>
      <c r="B41" s="16"/>
    </row>
    <row r="42" spans="1:2" s="17" customFormat="1" ht="11.25" x14ac:dyDescent="0.2">
      <c r="A42" s="15" t="s">
        <v>34</v>
      </c>
      <c r="B42" s="16"/>
    </row>
    <row r="43" spans="1:2" s="17" customFormat="1" ht="11.25" x14ac:dyDescent="0.2">
      <c r="A43" s="18" t="s">
        <v>35</v>
      </c>
      <c r="B43" s="16"/>
    </row>
    <row r="44" spans="1:2" s="17" customFormat="1" ht="11.25" x14ac:dyDescent="0.2">
      <c r="A44" s="15" t="s">
        <v>36</v>
      </c>
      <c r="B44" s="16"/>
    </row>
    <row r="45" spans="1:2" s="4" customFormat="1" ht="11.25" x14ac:dyDescent="0.2">
      <c r="A45" s="13" t="s">
        <v>37</v>
      </c>
      <c r="B45" s="14">
        <f>SUM(B46:B52)</f>
        <v>707392</v>
      </c>
    </row>
    <row r="46" spans="1:2" s="17" customFormat="1" ht="11.25" x14ac:dyDescent="0.2">
      <c r="A46" s="15" t="s">
        <v>38</v>
      </c>
      <c r="B46" s="16">
        <v>108887</v>
      </c>
    </row>
    <row r="47" spans="1:2" s="17" customFormat="1" ht="11.25" x14ac:dyDescent="0.2">
      <c r="A47" s="15" t="s">
        <v>39</v>
      </c>
      <c r="B47" s="16"/>
    </row>
    <row r="48" spans="1:2" s="17" customFormat="1" ht="11.25" x14ac:dyDescent="0.2">
      <c r="A48" s="15" t="s">
        <v>40</v>
      </c>
      <c r="B48" s="16">
        <v>98</v>
      </c>
    </row>
    <row r="49" spans="1:2" s="17" customFormat="1" ht="11.25" x14ac:dyDescent="0.2">
      <c r="A49" s="15" t="s">
        <v>41</v>
      </c>
      <c r="B49" s="16"/>
    </row>
    <row r="50" spans="1:2" s="17" customFormat="1" ht="11.25" x14ac:dyDescent="0.2">
      <c r="A50" s="15" t="s">
        <v>42</v>
      </c>
      <c r="B50" s="16">
        <v>126486</v>
      </c>
    </row>
    <row r="51" spans="1:2" s="17" customFormat="1" ht="11.25" x14ac:dyDescent="0.2">
      <c r="A51" s="15" t="s">
        <v>43</v>
      </c>
      <c r="B51" s="16">
        <v>471921</v>
      </c>
    </row>
    <row r="52" spans="1:2" s="17" customFormat="1" ht="11.25" x14ac:dyDescent="0.2">
      <c r="A52" s="15" t="s">
        <v>44</v>
      </c>
      <c r="B52" s="16"/>
    </row>
    <row r="53" spans="1:2" s="4" customFormat="1" ht="11.25" x14ac:dyDescent="0.2">
      <c r="A53" s="19" t="s">
        <v>45</v>
      </c>
      <c r="B53" s="14">
        <f>SUM(B54:B58)</f>
        <v>0</v>
      </c>
    </row>
    <row r="54" spans="1:2" s="17" customFormat="1" ht="11.25" x14ac:dyDescent="0.2">
      <c r="A54" s="15" t="s">
        <v>20</v>
      </c>
      <c r="B54" s="16"/>
    </row>
    <row r="55" spans="1:2" s="17" customFormat="1" ht="11.25" x14ac:dyDescent="0.2">
      <c r="A55" s="15" t="s">
        <v>21</v>
      </c>
      <c r="B55" s="16"/>
    </row>
    <row r="56" spans="1:2" s="17" customFormat="1" ht="11.25" x14ac:dyDescent="0.2">
      <c r="A56" s="15" t="s">
        <v>22</v>
      </c>
      <c r="B56" s="16"/>
    </row>
    <row r="57" spans="1:2" s="17" customFormat="1" ht="11.25" x14ac:dyDescent="0.2">
      <c r="A57" s="15" t="s">
        <v>23</v>
      </c>
      <c r="B57" s="16"/>
    </row>
    <row r="58" spans="1:2" s="17" customFormat="1" ht="11.25" x14ac:dyDescent="0.2">
      <c r="A58" s="15" t="s">
        <v>24</v>
      </c>
      <c r="B58" s="16"/>
    </row>
    <row r="59" spans="1:2" s="4" customFormat="1" ht="11.25" x14ac:dyDescent="0.2">
      <c r="A59" s="13" t="s">
        <v>46</v>
      </c>
      <c r="B59" s="14">
        <f>SUM(B60:B64)</f>
        <v>2602439</v>
      </c>
    </row>
    <row r="60" spans="1:2" s="17" customFormat="1" ht="11.25" x14ac:dyDescent="0.2">
      <c r="A60" s="15" t="s">
        <v>20</v>
      </c>
      <c r="B60" s="16"/>
    </row>
    <row r="61" spans="1:2" s="17" customFormat="1" ht="11.25" x14ac:dyDescent="0.2">
      <c r="A61" s="15" t="s">
        <v>21</v>
      </c>
      <c r="B61" s="16">
        <v>402439</v>
      </c>
    </row>
    <row r="62" spans="1:2" s="17" customFormat="1" ht="11.25" x14ac:dyDescent="0.2">
      <c r="A62" s="15" t="s">
        <v>22</v>
      </c>
      <c r="B62" s="16">
        <v>2200000</v>
      </c>
    </row>
    <row r="63" spans="1:2" s="17" customFormat="1" ht="11.25" x14ac:dyDescent="0.2">
      <c r="A63" s="15" t="s">
        <v>23</v>
      </c>
      <c r="B63" s="16"/>
    </row>
    <row r="64" spans="1:2" s="17" customFormat="1" ht="11.25" x14ac:dyDescent="0.2">
      <c r="A64" s="15" t="s">
        <v>24</v>
      </c>
      <c r="B64" s="16"/>
    </row>
    <row r="65" spans="1:2" s="4" customFormat="1" ht="11.25" x14ac:dyDescent="0.2">
      <c r="A65" s="13" t="s">
        <v>47</v>
      </c>
      <c r="B65" s="20">
        <v>3628</v>
      </c>
    </row>
    <row r="66" spans="1:2" s="4" customFormat="1" ht="11.25" x14ac:dyDescent="0.2">
      <c r="A66" s="13" t="s">
        <v>48</v>
      </c>
      <c r="B66" s="14">
        <f>B67+B68</f>
        <v>617085</v>
      </c>
    </row>
    <row r="67" spans="1:2" s="17" customFormat="1" ht="11.25" x14ac:dyDescent="0.2">
      <c r="A67" s="15" t="s">
        <v>49</v>
      </c>
      <c r="B67" s="16">
        <v>617085</v>
      </c>
    </row>
    <row r="68" spans="1:2" s="17" customFormat="1" ht="11.25" x14ac:dyDescent="0.2">
      <c r="A68" s="15" t="s">
        <v>50</v>
      </c>
      <c r="B68" s="16"/>
    </row>
    <row r="69" spans="1:2" s="4" customFormat="1" ht="19.5" customHeight="1" x14ac:dyDescent="0.2">
      <c r="A69" s="11" t="s">
        <v>51</v>
      </c>
      <c r="B69" s="12">
        <f>B8+B36</f>
        <v>13225412</v>
      </c>
    </row>
    <row r="70" spans="1:2" s="4" customFormat="1" ht="20.25" customHeight="1" x14ac:dyDescent="0.2"/>
    <row r="71" spans="1:2" s="17" customFormat="1" ht="12.75" customHeight="1" x14ac:dyDescent="0.2">
      <c r="A71" s="87" t="s">
        <v>52</v>
      </c>
      <c r="B71" s="88"/>
    </row>
    <row r="72" spans="1:2" s="4" customFormat="1" ht="11.25" customHeight="1" x14ac:dyDescent="0.2">
      <c r="A72" s="87"/>
      <c r="B72" s="88"/>
    </row>
    <row r="73" spans="1:2" s="4" customFormat="1" ht="18" customHeight="1" x14ac:dyDescent="0.2">
      <c r="A73" s="11" t="s">
        <v>53</v>
      </c>
      <c r="B73" s="12">
        <f>B74+B102+B106</f>
        <v>11476095</v>
      </c>
    </row>
    <row r="74" spans="1:2" s="4" customFormat="1" ht="11.25" x14ac:dyDescent="0.2">
      <c r="A74" s="13" t="s">
        <v>54</v>
      </c>
      <c r="B74" s="14">
        <f>B75+B84+B85-ABS(B88)+B89+B92+B99-ABS(B100)+B101</f>
        <v>8724750</v>
      </c>
    </row>
    <row r="75" spans="1:2" s="17" customFormat="1" ht="11.25" x14ac:dyDescent="0.2">
      <c r="A75" s="15" t="s">
        <v>55</v>
      </c>
      <c r="B75" s="21">
        <f>B76+B80</f>
        <v>8634441</v>
      </c>
    </row>
    <row r="76" spans="1:2" s="17" customFormat="1" ht="11.25" x14ac:dyDescent="0.2">
      <c r="A76" s="15" t="s">
        <v>56</v>
      </c>
      <c r="B76" s="21">
        <f>SUM(B77:B79)</f>
        <v>8634441</v>
      </c>
    </row>
    <row r="77" spans="1:2" s="17" customFormat="1" ht="11.25" x14ac:dyDescent="0.2">
      <c r="A77" s="15" t="s">
        <v>57</v>
      </c>
      <c r="B77" s="16">
        <v>8634441</v>
      </c>
    </row>
    <row r="78" spans="1:2" s="17" customFormat="1" ht="12.75" customHeight="1" x14ac:dyDescent="0.2">
      <c r="A78" s="22" t="s">
        <v>58</v>
      </c>
      <c r="B78" s="16"/>
    </row>
    <row r="79" spans="1:2" s="17" customFormat="1" ht="11.25" x14ac:dyDescent="0.2">
      <c r="A79" s="15" t="s">
        <v>59</v>
      </c>
      <c r="B79" s="16"/>
    </row>
    <row r="80" spans="1:2" s="17" customFormat="1" ht="11.25" x14ac:dyDescent="0.2">
      <c r="A80" s="15" t="s">
        <v>60</v>
      </c>
      <c r="B80" s="23">
        <f>SUM(B81:B83)</f>
        <v>0</v>
      </c>
    </row>
    <row r="81" spans="1:2" s="17" customFormat="1" ht="11.25" x14ac:dyDescent="0.2">
      <c r="A81" s="15" t="s">
        <v>61</v>
      </c>
      <c r="B81" s="24"/>
    </row>
    <row r="82" spans="1:2" s="17" customFormat="1" ht="11.25" x14ac:dyDescent="0.2">
      <c r="A82" s="15" t="s">
        <v>62</v>
      </c>
      <c r="B82" s="24"/>
    </row>
    <row r="83" spans="1:2" s="17" customFormat="1" ht="11.25" x14ac:dyDescent="0.2">
      <c r="A83" s="15" t="s">
        <v>63</v>
      </c>
      <c r="B83" s="24"/>
    </row>
    <row r="84" spans="1:2" s="17" customFormat="1" ht="11.25" x14ac:dyDescent="0.2">
      <c r="A84" s="15" t="s">
        <v>64</v>
      </c>
      <c r="B84" s="16">
        <v>114192</v>
      </c>
    </row>
    <row r="85" spans="1:2" s="17" customFormat="1" ht="11.25" x14ac:dyDescent="0.2">
      <c r="A85" s="15" t="s">
        <v>65</v>
      </c>
      <c r="B85" s="21">
        <f>B86+B87</f>
        <v>457608</v>
      </c>
    </row>
    <row r="86" spans="1:2" s="17" customFormat="1" ht="11.25" x14ac:dyDescent="0.2">
      <c r="A86" s="15" t="s">
        <v>66</v>
      </c>
      <c r="B86" s="16">
        <v>76386</v>
      </c>
    </row>
    <row r="87" spans="1:2" s="17" customFormat="1" ht="11.25" x14ac:dyDescent="0.2">
      <c r="A87" s="15" t="s">
        <v>67</v>
      </c>
      <c r="B87" s="16">
        <v>381222</v>
      </c>
    </row>
    <row r="88" spans="1:2" s="17" customFormat="1" ht="11.25" x14ac:dyDescent="0.2">
      <c r="A88" s="18" t="s">
        <v>68</v>
      </c>
      <c r="B88" s="25"/>
    </row>
    <row r="89" spans="1:2" s="17" customFormat="1" ht="11.25" x14ac:dyDescent="0.2">
      <c r="A89" s="15" t="s">
        <v>69</v>
      </c>
      <c r="B89" s="21">
        <f>B90-ABS(B91)</f>
        <v>-414858</v>
      </c>
    </row>
    <row r="90" spans="1:2" s="17" customFormat="1" ht="11.25" x14ac:dyDescent="0.2">
      <c r="A90" s="15" t="s">
        <v>70</v>
      </c>
      <c r="B90" s="16"/>
    </row>
    <row r="91" spans="1:2" s="17" customFormat="1" ht="11.25" x14ac:dyDescent="0.2">
      <c r="A91" s="15" t="s">
        <v>71</v>
      </c>
      <c r="B91" s="25">
        <v>-414858</v>
      </c>
    </row>
    <row r="92" spans="1:2" s="17" customFormat="1" ht="11.25" x14ac:dyDescent="0.2">
      <c r="A92" s="15" t="s">
        <v>72</v>
      </c>
      <c r="B92" s="21">
        <f>SUM(B93:B98)</f>
        <v>0</v>
      </c>
    </row>
    <row r="93" spans="1:2" s="17" customFormat="1" ht="11.25" x14ac:dyDescent="0.2">
      <c r="A93" s="15" t="s">
        <v>73</v>
      </c>
      <c r="B93" s="16"/>
    </row>
    <row r="94" spans="1:2" s="17" customFormat="1" ht="22.5" x14ac:dyDescent="0.2">
      <c r="A94" s="22" t="s">
        <v>74</v>
      </c>
      <c r="B94" s="16"/>
    </row>
    <row r="95" spans="1:2" s="17" customFormat="1" ht="11.25" x14ac:dyDescent="0.2">
      <c r="A95" s="15" t="s">
        <v>75</v>
      </c>
      <c r="B95" s="16"/>
    </row>
    <row r="96" spans="1:2" s="17" customFormat="1" ht="11.25" x14ac:dyDescent="0.2">
      <c r="A96" s="15" t="s">
        <v>76</v>
      </c>
      <c r="B96" s="16"/>
    </row>
    <row r="97" spans="1:2" s="17" customFormat="1" ht="22.5" x14ac:dyDescent="0.2">
      <c r="A97" s="22" t="s">
        <v>77</v>
      </c>
      <c r="B97" s="16"/>
    </row>
    <row r="98" spans="1:2" s="17" customFormat="1" ht="11.25" x14ac:dyDescent="0.2">
      <c r="A98" s="15" t="s">
        <v>78</v>
      </c>
      <c r="B98" s="16"/>
    </row>
    <row r="99" spans="1:2" s="17" customFormat="1" ht="11.25" x14ac:dyDescent="0.2">
      <c r="A99" s="15" t="s">
        <v>79</v>
      </c>
      <c r="B99" s="16">
        <v>-66633</v>
      </c>
    </row>
    <row r="100" spans="1:2" s="17" customFormat="1" ht="11.25" x14ac:dyDescent="0.2">
      <c r="A100" s="15" t="s">
        <v>80</v>
      </c>
      <c r="B100" s="25"/>
    </row>
    <row r="101" spans="1:2" s="17" customFormat="1" ht="11.25" x14ac:dyDescent="0.2">
      <c r="A101" s="15" t="s">
        <v>81</v>
      </c>
      <c r="B101" s="16"/>
    </row>
    <row r="102" spans="1:2" s="4" customFormat="1" ht="11.25" x14ac:dyDescent="0.2">
      <c r="A102" s="13" t="s">
        <v>82</v>
      </c>
      <c r="B102" s="14">
        <f>B103+B104+B105</f>
        <v>0</v>
      </c>
    </row>
    <row r="103" spans="1:2" s="17" customFormat="1" ht="11.25" x14ac:dyDescent="0.2">
      <c r="A103" s="15" t="s">
        <v>83</v>
      </c>
      <c r="B103" s="16"/>
    </row>
    <row r="104" spans="1:2" s="17" customFormat="1" ht="11.25" x14ac:dyDescent="0.2">
      <c r="A104" s="15" t="s">
        <v>84</v>
      </c>
      <c r="B104" s="16"/>
    </row>
    <row r="105" spans="1:2" s="17" customFormat="1" ht="11.25" x14ac:dyDescent="0.2">
      <c r="A105" s="15" t="s">
        <v>85</v>
      </c>
      <c r="B105" s="16"/>
    </row>
    <row r="106" spans="1:2" s="4" customFormat="1" ht="11.25" x14ac:dyDescent="0.2">
      <c r="A106" s="13" t="s">
        <v>86</v>
      </c>
      <c r="B106" s="14">
        <f>B107+B114</f>
        <v>2751345</v>
      </c>
    </row>
    <row r="107" spans="1:2" s="4" customFormat="1" ht="11.25" x14ac:dyDescent="0.2">
      <c r="A107" s="15" t="s">
        <v>87</v>
      </c>
      <c r="B107" s="21">
        <f>SUM(B108:B113)</f>
        <v>2751345</v>
      </c>
    </row>
    <row r="108" spans="1:2" s="4" customFormat="1" ht="11.25" x14ac:dyDescent="0.2">
      <c r="A108" s="15" t="s">
        <v>88</v>
      </c>
      <c r="B108" s="16">
        <v>799379</v>
      </c>
    </row>
    <row r="109" spans="1:2" s="4" customFormat="1" ht="22.5" x14ac:dyDescent="0.2">
      <c r="A109" s="22" t="s">
        <v>89</v>
      </c>
      <c r="B109" s="16"/>
    </row>
    <row r="110" spans="1:2" s="4" customFormat="1" ht="11.25" x14ac:dyDescent="0.2">
      <c r="A110" s="15" t="s">
        <v>90</v>
      </c>
      <c r="B110" s="16"/>
    </row>
    <row r="111" spans="1:2" s="4" customFormat="1" ht="11.25" x14ac:dyDescent="0.2">
      <c r="A111" s="15" t="s">
        <v>91</v>
      </c>
      <c r="B111" s="16">
        <v>1951966</v>
      </c>
    </row>
    <row r="112" spans="1:2" s="4" customFormat="1" ht="11.25" x14ac:dyDescent="0.2">
      <c r="A112" s="15" t="s">
        <v>92</v>
      </c>
      <c r="B112" s="16"/>
    </row>
    <row r="113" spans="1:2" s="4" customFormat="1" ht="11.25" x14ac:dyDescent="0.2">
      <c r="A113" s="15" t="s">
        <v>93</v>
      </c>
      <c r="B113" s="16"/>
    </row>
    <row r="114" spans="1:2" s="4" customFormat="1" ht="11.25" x14ac:dyDescent="0.2">
      <c r="A114" s="15" t="s">
        <v>94</v>
      </c>
      <c r="B114" s="16"/>
    </row>
    <row r="115" spans="1:2" s="4" customFormat="1" ht="19.5" customHeight="1" x14ac:dyDescent="0.2">
      <c r="A115" s="11" t="s">
        <v>95</v>
      </c>
      <c r="B115" s="12">
        <f>B116+B121+B127+B128+B129</f>
        <v>1386254</v>
      </c>
    </row>
    <row r="116" spans="1:2" s="17" customFormat="1" ht="11.25" x14ac:dyDescent="0.2">
      <c r="A116" s="15" t="s">
        <v>96</v>
      </c>
      <c r="B116" s="21">
        <f>SUM(B117:B120)</f>
        <v>0</v>
      </c>
    </row>
    <row r="117" spans="1:2" s="17" customFormat="1" ht="11.25" x14ac:dyDescent="0.2">
      <c r="A117" s="18" t="s">
        <v>97</v>
      </c>
      <c r="B117" s="16"/>
    </row>
    <row r="118" spans="1:2" s="17" customFormat="1" ht="11.25" x14ac:dyDescent="0.2">
      <c r="A118" s="15" t="s">
        <v>98</v>
      </c>
      <c r="B118" s="16"/>
    </row>
    <row r="119" spans="1:2" s="17" customFormat="1" ht="11.25" x14ac:dyDescent="0.2">
      <c r="A119" s="15" t="s">
        <v>99</v>
      </c>
      <c r="B119" s="16"/>
    </row>
    <row r="120" spans="1:2" s="17" customFormat="1" ht="11.25" x14ac:dyDescent="0.2">
      <c r="A120" s="15" t="s">
        <v>100</v>
      </c>
      <c r="B120" s="16"/>
    </row>
    <row r="121" spans="1:2" s="17" customFormat="1" ht="11.25" x14ac:dyDescent="0.2">
      <c r="A121" s="15" t="s">
        <v>101</v>
      </c>
      <c r="B121" s="21">
        <f>SUM(B122:B126)</f>
        <v>162116</v>
      </c>
    </row>
    <row r="122" spans="1:2" s="17" customFormat="1" ht="11.25" x14ac:dyDescent="0.2">
      <c r="A122" s="15" t="s">
        <v>102</v>
      </c>
      <c r="B122" s="16"/>
    </row>
    <row r="123" spans="1:2" s="17" customFormat="1" ht="11.25" x14ac:dyDescent="0.2">
      <c r="A123" s="15" t="s">
        <v>103</v>
      </c>
      <c r="B123" s="16"/>
    </row>
    <row r="124" spans="1:2" s="17" customFormat="1" ht="11.25" x14ac:dyDescent="0.2">
      <c r="A124" s="15" t="s">
        <v>104</v>
      </c>
      <c r="B124" s="16"/>
    </row>
    <row r="125" spans="1:2" s="17" customFormat="1" ht="11.25" x14ac:dyDescent="0.2">
      <c r="A125" s="15" t="s">
        <v>23</v>
      </c>
      <c r="B125" s="16"/>
    </row>
    <row r="126" spans="1:2" s="17" customFormat="1" ht="11.25" x14ac:dyDescent="0.2">
      <c r="A126" s="15" t="s">
        <v>105</v>
      </c>
      <c r="B126" s="16">
        <v>162116</v>
      </c>
    </row>
    <row r="127" spans="1:2" s="17" customFormat="1" ht="11.25" x14ac:dyDescent="0.2">
      <c r="A127" s="22" t="s">
        <v>106</v>
      </c>
      <c r="B127" s="16"/>
    </row>
    <row r="128" spans="1:2" s="17" customFormat="1" ht="11.25" x14ac:dyDescent="0.2">
      <c r="A128" s="15" t="s">
        <v>107</v>
      </c>
      <c r="B128" s="16">
        <v>1207709</v>
      </c>
    </row>
    <row r="129" spans="1:2" s="17" customFormat="1" ht="11.25" x14ac:dyDescent="0.2">
      <c r="A129" s="15" t="s">
        <v>108</v>
      </c>
      <c r="B129" s="16">
        <v>16429</v>
      </c>
    </row>
    <row r="130" spans="1:2" s="4" customFormat="1" ht="19.5" customHeight="1" x14ac:dyDescent="0.2">
      <c r="A130" s="11" t="s">
        <v>109</v>
      </c>
      <c r="B130" s="12">
        <f>B131+B132+B133+B139+B140+B148</f>
        <v>363063</v>
      </c>
    </row>
    <row r="131" spans="1:2" s="17" customFormat="1" ht="11.25" x14ac:dyDescent="0.2">
      <c r="A131" s="22" t="s">
        <v>110</v>
      </c>
      <c r="B131" s="16"/>
    </row>
    <row r="132" spans="1:2" s="17" customFormat="1" ht="11.25" x14ac:dyDescent="0.2">
      <c r="A132" s="15" t="s">
        <v>111</v>
      </c>
      <c r="B132" s="16"/>
    </row>
    <row r="133" spans="1:2" s="17" customFormat="1" ht="11.25" x14ac:dyDescent="0.2">
      <c r="A133" s="15" t="s">
        <v>112</v>
      </c>
      <c r="B133" s="21">
        <f>SUM(B134:B138)</f>
        <v>147963</v>
      </c>
    </row>
    <row r="134" spans="1:2" s="17" customFormat="1" ht="11.25" x14ac:dyDescent="0.2">
      <c r="A134" s="15" t="s">
        <v>102</v>
      </c>
      <c r="B134" s="16"/>
    </row>
    <row r="135" spans="1:2" s="17" customFormat="1" ht="11.25" x14ac:dyDescent="0.2">
      <c r="A135" s="15" t="s">
        <v>103</v>
      </c>
      <c r="B135" s="16"/>
    </row>
    <row r="136" spans="1:2" s="17" customFormat="1" ht="11.25" x14ac:dyDescent="0.2">
      <c r="A136" s="15" t="s">
        <v>104</v>
      </c>
      <c r="B136" s="16"/>
    </row>
    <row r="137" spans="1:2" s="17" customFormat="1" ht="11.25" x14ac:dyDescent="0.2">
      <c r="A137" s="15" t="s">
        <v>23</v>
      </c>
      <c r="B137" s="16"/>
    </row>
    <row r="138" spans="1:2" s="17" customFormat="1" ht="11.25" x14ac:dyDescent="0.2">
      <c r="A138" s="15" t="s">
        <v>105</v>
      </c>
      <c r="B138" s="16">
        <v>147963</v>
      </c>
    </row>
    <row r="139" spans="1:2" s="17" customFormat="1" ht="11.25" x14ac:dyDescent="0.2">
      <c r="A139" s="22" t="s">
        <v>113</v>
      </c>
      <c r="B139" s="16"/>
    </row>
    <row r="140" spans="1:2" s="17" customFormat="1" ht="11.25" x14ac:dyDescent="0.2">
      <c r="A140" s="15" t="s">
        <v>114</v>
      </c>
      <c r="B140" s="21">
        <f>SUM(B141:B147)</f>
        <v>215100</v>
      </c>
    </row>
    <row r="141" spans="1:2" s="17" customFormat="1" ht="11.25" x14ac:dyDescent="0.2">
      <c r="A141" s="15" t="s">
        <v>115</v>
      </c>
      <c r="B141" s="16"/>
    </row>
    <row r="142" spans="1:2" s="17" customFormat="1" ht="11.25" x14ac:dyDescent="0.2">
      <c r="A142" s="15" t="s">
        <v>116</v>
      </c>
      <c r="B142" s="16"/>
    </row>
    <row r="143" spans="1:2" s="17" customFormat="1" ht="11.25" x14ac:dyDescent="0.2">
      <c r="A143" s="15" t="s">
        <v>117</v>
      </c>
      <c r="B143" s="16">
        <v>47072</v>
      </c>
    </row>
    <row r="144" spans="1:2" s="17" customFormat="1" ht="11.25" x14ac:dyDescent="0.2">
      <c r="A144" s="15" t="s">
        <v>118</v>
      </c>
      <c r="B144" s="16">
        <v>58831</v>
      </c>
    </row>
    <row r="145" spans="1:2" s="17" customFormat="1" ht="11.25" x14ac:dyDescent="0.2">
      <c r="A145" s="15" t="s">
        <v>119</v>
      </c>
      <c r="B145" s="16"/>
    </row>
    <row r="146" spans="1:2" s="17" customFormat="1" ht="11.25" x14ac:dyDescent="0.2">
      <c r="A146" s="15" t="s">
        <v>120</v>
      </c>
      <c r="B146" s="16">
        <v>109197</v>
      </c>
    </row>
    <row r="147" spans="1:2" s="17" customFormat="1" ht="11.25" x14ac:dyDescent="0.2">
      <c r="A147" s="15" t="s">
        <v>121</v>
      </c>
      <c r="B147" s="16"/>
    </row>
    <row r="148" spans="1:2" s="17" customFormat="1" ht="11.25" x14ac:dyDescent="0.2">
      <c r="A148" s="15" t="s">
        <v>47</v>
      </c>
      <c r="B148" s="16"/>
    </row>
    <row r="149" spans="1:2" s="4" customFormat="1" ht="20.25" customHeight="1" x14ac:dyDescent="0.2">
      <c r="A149" s="11" t="s">
        <v>122</v>
      </c>
      <c r="B149" s="12">
        <f>B73+B115+B130</f>
        <v>13225412</v>
      </c>
    </row>
    <row r="150" spans="1:2" ht="29.25" customHeight="1" x14ac:dyDescent="0.2"/>
    <row r="151" spans="1:2" ht="21.75" customHeight="1" x14ac:dyDescent="0.2">
      <c r="A151" s="26" t="s">
        <v>123</v>
      </c>
      <c r="B151" s="27"/>
    </row>
    <row r="152" spans="1:2" s="30" customFormat="1" ht="19.5" customHeight="1" x14ac:dyDescent="0.2">
      <c r="A152" s="28" t="s">
        <v>124</v>
      </c>
      <c r="B152" s="29"/>
    </row>
    <row r="153" spans="1:2" s="32" customFormat="1" ht="11.25" x14ac:dyDescent="0.2">
      <c r="A153" s="13" t="s">
        <v>125</v>
      </c>
      <c r="B153" s="31">
        <f>B154+B155</f>
        <v>566147</v>
      </c>
    </row>
    <row r="154" spans="1:2" x14ac:dyDescent="0.2">
      <c r="A154" s="15" t="s">
        <v>126</v>
      </c>
      <c r="B154" s="24"/>
    </row>
    <row r="155" spans="1:2" ht="10.5" customHeight="1" x14ac:dyDescent="0.2">
      <c r="A155" s="22" t="s">
        <v>127</v>
      </c>
      <c r="B155" s="24">
        <v>566147</v>
      </c>
    </row>
    <row r="156" spans="1:2" s="32" customFormat="1" ht="9.75" customHeight="1" x14ac:dyDescent="0.2">
      <c r="A156" s="19" t="s">
        <v>128</v>
      </c>
      <c r="B156" s="33"/>
    </row>
    <row r="157" spans="1:2" s="32" customFormat="1" ht="11.25" x14ac:dyDescent="0.2">
      <c r="A157" s="13" t="s">
        <v>129</v>
      </c>
      <c r="B157" s="33"/>
    </row>
    <row r="158" spans="1:2" s="32" customFormat="1" ht="11.25" x14ac:dyDescent="0.2">
      <c r="A158" s="13" t="s">
        <v>130</v>
      </c>
      <c r="B158" s="31">
        <f>B159+B160+B161+B162</f>
        <v>0</v>
      </c>
    </row>
    <row r="159" spans="1:2" x14ac:dyDescent="0.2">
      <c r="A159" s="15" t="s">
        <v>131</v>
      </c>
      <c r="B159" s="24"/>
    </row>
    <row r="160" spans="1:2" x14ac:dyDescent="0.2">
      <c r="A160" s="22" t="s">
        <v>132</v>
      </c>
      <c r="B160" s="24"/>
    </row>
    <row r="161" spans="1:2" x14ac:dyDescent="0.2">
      <c r="A161" s="15" t="s">
        <v>133</v>
      </c>
      <c r="B161" s="24"/>
    </row>
    <row r="162" spans="1:2" ht="12" customHeight="1" x14ac:dyDescent="0.2">
      <c r="A162" s="22" t="s">
        <v>134</v>
      </c>
      <c r="B162" s="24"/>
    </row>
    <row r="163" spans="1:2" s="32" customFormat="1" ht="11.25" x14ac:dyDescent="0.2">
      <c r="A163" s="13" t="s">
        <v>135</v>
      </c>
      <c r="B163" s="31">
        <f>B164+B165</f>
        <v>499967</v>
      </c>
    </row>
    <row r="164" spans="1:2" x14ac:dyDescent="0.2">
      <c r="A164" s="22" t="s">
        <v>136</v>
      </c>
      <c r="B164" s="24">
        <v>4500</v>
      </c>
    </row>
    <row r="165" spans="1:2" ht="11.25" customHeight="1" x14ac:dyDescent="0.2">
      <c r="A165" s="22" t="s">
        <v>137</v>
      </c>
      <c r="B165" s="23">
        <f>SUM(B166:B171)</f>
        <v>495467</v>
      </c>
    </row>
    <row r="166" spans="1:2" ht="11.25" customHeight="1" x14ac:dyDescent="0.2">
      <c r="A166" s="22" t="s">
        <v>138</v>
      </c>
      <c r="B166" s="24">
        <v>488205</v>
      </c>
    </row>
    <row r="167" spans="1:2" ht="22.5" customHeight="1" x14ac:dyDescent="0.2">
      <c r="A167" s="22" t="s">
        <v>139</v>
      </c>
      <c r="B167" s="24"/>
    </row>
    <row r="168" spans="1:2" ht="11.25" customHeight="1" x14ac:dyDescent="0.2">
      <c r="A168" s="22" t="s">
        <v>140</v>
      </c>
      <c r="B168" s="24"/>
    </row>
    <row r="169" spans="1:2" ht="11.25" customHeight="1" x14ac:dyDescent="0.2">
      <c r="A169" s="22" t="s">
        <v>141</v>
      </c>
      <c r="B169" s="24"/>
    </row>
    <row r="170" spans="1:2" ht="11.25" customHeight="1" x14ac:dyDescent="0.2">
      <c r="A170" s="22" t="s">
        <v>142</v>
      </c>
      <c r="B170" s="24">
        <v>7262</v>
      </c>
    </row>
    <row r="171" spans="1:2" ht="11.25" customHeight="1" x14ac:dyDescent="0.2">
      <c r="A171" s="22" t="s">
        <v>143</v>
      </c>
      <c r="B171" s="24"/>
    </row>
    <row r="172" spans="1:2" s="32" customFormat="1" ht="11.25" x14ac:dyDescent="0.2">
      <c r="A172" s="19" t="s">
        <v>144</v>
      </c>
      <c r="B172" s="31">
        <f>B173+B174+B175</f>
        <v>-827077</v>
      </c>
    </row>
    <row r="173" spans="1:2" x14ac:dyDescent="0.2">
      <c r="A173" s="22" t="s">
        <v>145</v>
      </c>
      <c r="B173" s="24">
        <v>-632271</v>
      </c>
    </row>
    <row r="174" spans="1:2" x14ac:dyDescent="0.2">
      <c r="A174" s="22" t="s">
        <v>146</v>
      </c>
      <c r="B174" s="24">
        <v>-194806</v>
      </c>
    </row>
    <row r="175" spans="1:2" x14ac:dyDescent="0.2">
      <c r="A175" s="22" t="s">
        <v>147</v>
      </c>
      <c r="B175" s="24"/>
    </row>
    <row r="176" spans="1:2" s="32" customFormat="1" ht="11.25" x14ac:dyDescent="0.2">
      <c r="A176" s="19" t="s">
        <v>148</v>
      </c>
      <c r="B176" s="31">
        <f>B177+B178+B179+B180+B181</f>
        <v>-452988</v>
      </c>
    </row>
    <row r="177" spans="1:2" x14ac:dyDescent="0.2">
      <c r="A177" s="22" t="s">
        <v>149</v>
      </c>
      <c r="B177" s="24">
        <v>-421500</v>
      </c>
    </row>
    <row r="178" spans="1:2" x14ac:dyDescent="0.2">
      <c r="A178" s="22" t="s">
        <v>150</v>
      </c>
      <c r="B178" s="24">
        <v>-16488</v>
      </c>
    </row>
    <row r="179" spans="1:2" ht="12" customHeight="1" x14ac:dyDescent="0.2">
      <c r="A179" s="22" t="s">
        <v>151</v>
      </c>
      <c r="B179" s="24">
        <v>-15000</v>
      </c>
    </row>
    <row r="180" spans="1:2" x14ac:dyDescent="0.2">
      <c r="A180" s="22" t="s">
        <v>152</v>
      </c>
      <c r="B180" s="24"/>
    </row>
    <row r="181" spans="1:2" x14ac:dyDescent="0.2">
      <c r="A181" s="22" t="s">
        <v>153</v>
      </c>
      <c r="B181" s="24"/>
    </row>
    <row r="182" spans="1:2" s="32" customFormat="1" ht="11.25" x14ac:dyDescent="0.2">
      <c r="A182" s="19" t="s">
        <v>154</v>
      </c>
      <c r="B182" s="33">
        <v>-522294</v>
      </c>
    </row>
    <row r="183" spans="1:2" s="32" customFormat="1" ht="11.25" x14ac:dyDescent="0.2">
      <c r="A183" s="19" t="s">
        <v>155</v>
      </c>
      <c r="B183" s="31">
        <f>SUM(B184:B189)</f>
        <v>395491</v>
      </c>
    </row>
    <row r="184" spans="1:2" x14ac:dyDescent="0.2">
      <c r="A184" s="22" t="s">
        <v>156</v>
      </c>
      <c r="B184" s="24">
        <v>203076</v>
      </c>
    </row>
    <row r="185" spans="1:2" x14ac:dyDescent="0.2">
      <c r="A185" s="22" t="s">
        <v>157</v>
      </c>
      <c r="B185" s="24"/>
    </row>
    <row r="186" spans="1:2" x14ac:dyDescent="0.2">
      <c r="A186" s="22" t="s">
        <v>158</v>
      </c>
      <c r="B186" s="24"/>
    </row>
    <row r="187" spans="1:2" x14ac:dyDescent="0.2">
      <c r="A187" s="22" t="s">
        <v>159</v>
      </c>
      <c r="B187" s="24">
        <v>190915</v>
      </c>
    </row>
    <row r="188" spans="1:2" x14ac:dyDescent="0.2">
      <c r="A188" s="22" t="s">
        <v>160</v>
      </c>
      <c r="B188" s="24"/>
    </row>
    <row r="189" spans="1:2" x14ac:dyDescent="0.2">
      <c r="A189" s="22" t="s">
        <v>161</v>
      </c>
      <c r="B189" s="24">
        <v>1500</v>
      </c>
    </row>
    <row r="190" spans="1:2" s="32" customFormat="1" ht="11.25" x14ac:dyDescent="0.2">
      <c r="A190" s="19" t="s">
        <v>162</v>
      </c>
      <c r="B190" s="33"/>
    </row>
    <row r="191" spans="1:2" s="32" customFormat="1" ht="11.25" x14ac:dyDescent="0.2">
      <c r="A191" s="19" t="s">
        <v>163</v>
      </c>
      <c r="B191" s="31">
        <f>B192+B193</f>
        <v>227925</v>
      </c>
    </row>
    <row r="192" spans="1:2" x14ac:dyDescent="0.2">
      <c r="A192" s="22" t="s">
        <v>164</v>
      </c>
      <c r="B192" s="24"/>
    </row>
    <row r="193" spans="1:2" x14ac:dyDescent="0.2">
      <c r="A193" s="22" t="s">
        <v>165</v>
      </c>
      <c r="B193" s="24">
        <v>227925</v>
      </c>
    </row>
    <row r="194" spans="1:2" s="32" customFormat="1" ht="11.25" x14ac:dyDescent="0.2">
      <c r="A194" s="19" t="s">
        <v>166</v>
      </c>
      <c r="B194" s="31">
        <f>B195+B196</f>
        <v>0</v>
      </c>
    </row>
    <row r="195" spans="1:2" x14ac:dyDescent="0.2">
      <c r="A195" s="22" t="s">
        <v>167</v>
      </c>
      <c r="B195" s="24"/>
    </row>
    <row r="196" spans="1:2" x14ac:dyDescent="0.2">
      <c r="A196" s="22" t="s">
        <v>168</v>
      </c>
      <c r="B196" s="24"/>
    </row>
    <row r="197" spans="1:2" ht="22.5" x14ac:dyDescent="0.2">
      <c r="A197" s="34" t="s">
        <v>169</v>
      </c>
      <c r="B197" s="35">
        <f>B153+B156+B157+B158+B163+B172+B176+B182+B183+B190+B191+B194</f>
        <v>-112829</v>
      </c>
    </row>
    <row r="198" spans="1:2" x14ac:dyDescent="0.2">
      <c r="A198" s="22" t="s">
        <v>170</v>
      </c>
      <c r="B198" s="23">
        <f>B199+B202</f>
        <v>35120</v>
      </c>
    </row>
    <row r="199" spans="1:2" x14ac:dyDescent="0.2">
      <c r="A199" s="22" t="s">
        <v>171</v>
      </c>
      <c r="B199" s="23">
        <f>B200+B201</f>
        <v>0</v>
      </c>
    </row>
    <row r="200" spans="1:2" x14ac:dyDescent="0.2">
      <c r="A200" s="22" t="s">
        <v>172</v>
      </c>
      <c r="B200" s="24"/>
    </row>
    <row r="201" spans="1:2" x14ac:dyDescent="0.2">
      <c r="A201" s="22" t="s">
        <v>173</v>
      </c>
      <c r="B201" s="24"/>
    </row>
    <row r="202" spans="1:2" x14ac:dyDescent="0.2">
      <c r="A202" s="22" t="s">
        <v>174</v>
      </c>
      <c r="B202" s="23">
        <f>B203+B204</f>
        <v>35120</v>
      </c>
    </row>
    <row r="203" spans="1:2" x14ac:dyDescent="0.2">
      <c r="A203" s="22" t="s">
        <v>175</v>
      </c>
      <c r="B203" s="24"/>
    </row>
    <row r="204" spans="1:2" x14ac:dyDescent="0.2">
      <c r="A204" s="22" t="s">
        <v>176</v>
      </c>
      <c r="B204" s="24">
        <v>35120</v>
      </c>
    </row>
    <row r="205" spans="1:2" x14ac:dyDescent="0.2">
      <c r="A205" s="22" t="s">
        <v>177</v>
      </c>
      <c r="B205" s="23">
        <f>B206+B207+B208</f>
        <v>0</v>
      </c>
    </row>
    <row r="206" spans="1:2" x14ac:dyDescent="0.2">
      <c r="A206" s="22" t="s">
        <v>178</v>
      </c>
      <c r="B206" s="24"/>
    </row>
    <row r="207" spans="1:2" x14ac:dyDescent="0.2">
      <c r="A207" s="22" t="s">
        <v>179</v>
      </c>
      <c r="B207" s="24"/>
    </row>
    <row r="208" spans="1:2" x14ac:dyDescent="0.2">
      <c r="A208" s="22" t="s">
        <v>180</v>
      </c>
      <c r="B208" s="24"/>
    </row>
    <row r="209" spans="1:2" x14ac:dyDescent="0.2">
      <c r="A209" s="22" t="s">
        <v>181</v>
      </c>
      <c r="B209" s="23">
        <f>B210+B211</f>
        <v>0</v>
      </c>
    </row>
    <row r="210" spans="1:2" x14ac:dyDescent="0.2">
      <c r="A210" s="22" t="s">
        <v>182</v>
      </c>
      <c r="B210" s="24"/>
    </row>
    <row r="211" spans="1:2" ht="12" customHeight="1" x14ac:dyDescent="0.2">
      <c r="A211" s="22" t="s">
        <v>183</v>
      </c>
      <c r="B211" s="24"/>
    </row>
    <row r="212" spans="1:2" x14ac:dyDescent="0.2">
      <c r="A212" s="22" t="s">
        <v>184</v>
      </c>
      <c r="B212" s="24"/>
    </row>
    <row r="213" spans="1:2" ht="12.75" customHeight="1" x14ac:dyDescent="0.2">
      <c r="A213" s="22" t="s">
        <v>185</v>
      </c>
      <c r="B213" s="23">
        <f>B214+B215</f>
        <v>11076</v>
      </c>
    </row>
    <row r="214" spans="1:2" x14ac:dyDescent="0.2">
      <c r="A214" s="22" t="s">
        <v>164</v>
      </c>
      <c r="B214" s="24"/>
    </row>
    <row r="215" spans="1:2" x14ac:dyDescent="0.2">
      <c r="A215" s="22" t="s">
        <v>165</v>
      </c>
      <c r="B215" s="24">
        <v>11076</v>
      </c>
    </row>
    <row r="216" spans="1:2" ht="15" customHeight="1" x14ac:dyDescent="0.2">
      <c r="A216" s="34" t="s">
        <v>186</v>
      </c>
      <c r="B216" s="35">
        <f>B198+B205+B209+B212+B213</f>
        <v>46196</v>
      </c>
    </row>
    <row r="217" spans="1:2" ht="18.75" customHeight="1" x14ac:dyDescent="0.2">
      <c r="A217" s="34" t="s">
        <v>187</v>
      </c>
      <c r="B217" s="35">
        <f>B197+B216</f>
        <v>-66633</v>
      </c>
    </row>
    <row r="218" spans="1:2" x14ac:dyDescent="0.2">
      <c r="A218" s="22" t="s">
        <v>188</v>
      </c>
      <c r="B218" s="24"/>
    </row>
    <row r="219" spans="1:2" ht="22.5" x14ac:dyDescent="0.2">
      <c r="A219" s="34" t="s">
        <v>189</v>
      </c>
      <c r="B219" s="35">
        <f>B217+B218</f>
        <v>-66633</v>
      </c>
    </row>
    <row r="220" spans="1:2" x14ac:dyDescent="0.2">
      <c r="A220" s="19" t="s">
        <v>190</v>
      </c>
      <c r="B220" s="24"/>
    </row>
    <row r="221" spans="1:2" x14ac:dyDescent="0.2">
      <c r="A221" s="22" t="s">
        <v>191</v>
      </c>
      <c r="B221" s="24"/>
    </row>
    <row r="222" spans="1:2" ht="19.5" customHeight="1" x14ac:dyDescent="0.2">
      <c r="A222" s="34" t="s">
        <v>192</v>
      </c>
      <c r="B222" s="35">
        <f>B219+B221</f>
        <v>-66633</v>
      </c>
    </row>
  </sheetData>
  <mergeCells count="2">
    <mergeCell ref="A71:A72"/>
    <mergeCell ref="B71:B72"/>
  </mergeCells>
  <dataValidations count="3">
    <dataValidation type="whole" allowBlank="1" showInputMessage="1" showErrorMessage="1" error="Sólo datos sin decimales_x000a_" sqref="B153:B222">
      <formula1>-200000000000</formula1>
      <formula2>200000000000</formula2>
    </dataValidation>
    <dataValidation type="whole" allowBlank="1" showInputMessage="1" showErrorMessage="1" error="Sólo datos sin decimales" sqref="B8:B69">
      <formula1>-200000000000</formula1>
      <formula2>200000000000</formula2>
    </dataValidation>
    <dataValidation type="whole" allowBlank="1" showInputMessage="1" showErrorMessage="1" error="Sólo datos con decimales" sqref="B73:B149">
      <formula1>-200000000000</formula1>
      <formula2>200000000000</formula2>
    </dataValidation>
  </dataValidations>
  <printOptions horizontalCentered="1"/>
  <pageMargins left="0.4" right="0.49027777777777798" top="0.75972222222222197" bottom="0.98402777777777795" header="0.51180555555555496" footer="0.51180555555555496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22"/>
  <sheetViews>
    <sheetView showGridLines="0" zoomScale="160" zoomScaleNormal="160" workbookViewId="0">
      <selection activeCell="D34" sqref="D34"/>
    </sheetView>
  </sheetViews>
  <sheetFormatPr baseColWidth="10" defaultColWidth="11.42578125" defaultRowHeight="12.75" x14ac:dyDescent="0.2"/>
  <cols>
    <col min="1" max="1" width="63.140625" style="36" customWidth="1"/>
    <col min="2" max="2" width="12.42578125" style="36" customWidth="1"/>
    <col min="3" max="1024" width="11.42578125" style="36"/>
  </cols>
  <sheetData>
    <row r="1" spans="1:3" s="4" customFormat="1" ht="12" x14ac:dyDescent="0.2">
      <c r="A1" s="2" t="s">
        <v>193</v>
      </c>
      <c r="B1" s="3"/>
    </row>
    <row r="2" spans="1:3" s="4" customFormat="1" ht="12" customHeight="1" x14ac:dyDescent="0.2">
      <c r="B2" s="5"/>
    </row>
    <row r="3" spans="1:3" s="4" customFormat="1" ht="12" customHeight="1" x14ac:dyDescent="0.2">
      <c r="A3" s="2" t="s">
        <v>1</v>
      </c>
    </row>
    <row r="4" spans="1:3" s="4" customFormat="1" ht="12" x14ac:dyDescent="0.2">
      <c r="A4" s="6"/>
      <c r="B4" s="5"/>
    </row>
    <row r="5" spans="1:3" s="4" customFormat="1" ht="12" x14ac:dyDescent="0.2">
      <c r="A5" s="2" t="s">
        <v>2</v>
      </c>
      <c r="B5" s="5"/>
    </row>
    <row r="6" spans="1:3" s="4" customFormat="1" ht="12" customHeight="1" x14ac:dyDescent="0.2">
      <c r="B6" s="7"/>
    </row>
    <row r="7" spans="1:3" s="10" customFormat="1" ht="27" customHeight="1" x14ac:dyDescent="0.2">
      <c r="A7" s="8" t="s">
        <v>3</v>
      </c>
      <c r="B7" s="9"/>
      <c r="C7" s="5"/>
    </row>
    <row r="8" spans="1:3" s="4" customFormat="1" ht="18" customHeight="1" x14ac:dyDescent="0.2">
      <c r="A8" s="11" t="s">
        <v>4</v>
      </c>
      <c r="B8" s="12">
        <f>B9+B16+B20+B23+B29+B35</f>
        <v>9185174</v>
      </c>
    </row>
    <row r="9" spans="1:3" s="4" customFormat="1" ht="11.25" x14ac:dyDescent="0.2">
      <c r="A9" s="13" t="s">
        <v>5</v>
      </c>
      <c r="B9" s="14">
        <f>SUM(B10:B15)</f>
        <v>1256592</v>
      </c>
    </row>
    <row r="10" spans="1:3" s="17" customFormat="1" ht="11.25" x14ac:dyDescent="0.2">
      <c r="A10" s="15" t="s">
        <v>6</v>
      </c>
      <c r="B10" s="16">
        <v>0</v>
      </c>
    </row>
    <row r="11" spans="1:3" s="17" customFormat="1" ht="11.25" x14ac:dyDescent="0.2">
      <c r="A11" s="15" t="s">
        <v>7</v>
      </c>
      <c r="B11" s="16">
        <v>0</v>
      </c>
    </row>
    <row r="12" spans="1:3" s="17" customFormat="1" ht="11.25" x14ac:dyDescent="0.2">
      <c r="A12" s="15" t="s">
        <v>8</v>
      </c>
      <c r="B12" s="16">
        <v>1536</v>
      </c>
    </row>
    <row r="13" spans="1:3" s="17" customFormat="1" ht="11.25" x14ac:dyDescent="0.2">
      <c r="A13" s="15" t="s">
        <v>9</v>
      </c>
      <c r="B13" s="16"/>
    </row>
    <row r="14" spans="1:3" s="17" customFormat="1" ht="11.25" x14ac:dyDescent="0.2">
      <c r="A14" s="15" t="s">
        <v>10</v>
      </c>
      <c r="B14" s="16">
        <v>0</v>
      </c>
    </row>
    <row r="15" spans="1:3" s="17" customFormat="1" ht="11.25" x14ac:dyDescent="0.2">
      <c r="A15" s="15" t="s">
        <v>11</v>
      </c>
      <c r="B15" s="16">
        <v>1255056</v>
      </c>
    </row>
    <row r="16" spans="1:3" s="4" customFormat="1" ht="11.25" x14ac:dyDescent="0.2">
      <c r="A16" s="13" t="s">
        <v>12</v>
      </c>
      <c r="B16" s="14">
        <f>SUM(B17:B19)</f>
        <v>133749</v>
      </c>
    </row>
    <row r="17" spans="1:2" s="17" customFormat="1" ht="11.25" x14ac:dyDescent="0.2">
      <c r="A17" s="15" t="s">
        <v>13</v>
      </c>
      <c r="B17" s="16"/>
    </row>
    <row r="18" spans="1:2" s="17" customFormat="1" ht="11.25" x14ac:dyDescent="0.2">
      <c r="A18" s="18" t="s">
        <v>14</v>
      </c>
      <c r="B18" s="16">
        <v>133749</v>
      </c>
    </row>
    <row r="19" spans="1:2" s="17" customFormat="1" ht="11.25" x14ac:dyDescent="0.2">
      <c r="A19" s="15" t="s">
        <v>15</v>
      </c>
      <c r="B19" s="16"/>
    </row>
    <row r="20" spans="1:2" s="4" customFormat="1" ht="11.25" x14ac:dyDescent="0.2">
      <c r="A20" s="13" t="s">
        <v>16</v>
      </c>
      <c r="B20" s="14">
        <f>B21+B22</f>
        <v>5574918</v>
      </c>
    </row>
    <row r="21" spans="1:2" s="17" customFormat="1" ht="11.25" x14ac:dyDescent="0.2">
      <c r="A21" s="15" t="s">
        <v>17</v>
      </c>
      <c r="B21" s="16">
        <v>338303</v>
      </c>
    </row>
    <row r="22" spans="1:2" s="17" customFormat="1" ht="11.25" x14ac:dyDescent="0.2">
      <c r="A22" s="18" t="s">
        <v>18</v>
      </c>
      <c r="B22" s="16">
        <v>5236615</v>
      </c>
    </row>
    <row r="23" spans="1:2" s="4" customFormat="1" ht="11.25" x14ac:dyDescent="0.2">
      <c r="A23" s="19" t="s">
        <v>19</v>
      </c>
      <c r="B23" s="14">
        <f>SUM(B24:B28)</f>
        <v>0</v>
      </c>
    </row>
    <row r="24" spans="1:2" s="17" customFormat="1" ht="11.25" x14ac:dyDescent="0.2">
      <c r="A24" s="15" t="s">
        <v>20</v>
      </c>
      <c r="B24" s="16"/>
    </row>
    <row r="25" spans="1:2" s="17" customFormat="1" ht="11.25" x14ac:dyDescent="0.2">
      <c r="A25" s="15" t="s">
        <v>21</v>
      </c>
      <c r="B25" s="16"/>
    </row>
    <row r="26" spans="1:2" s="17" customFormat="1" ht="11.25" x14ac:dyDescent="0.2">
      <c r="A26" s="15" t="s">
        <v>22</v>
      </c>
      <c r="B26" s="16"/>
    </row>
    <row r="27" spans="1:2" s="17" customFormat="1" ht="11.25" x14ac:dyDescent="0.2">
      <c r="A27" s="15" t="s">
        <v>23</v>
      </c>
      <c r="B27" s="16"/>
    </row>
    <row r="28" spans="1:2" s="17" customFormat="1" ht="11.25" x14ac:dyDescent="0.2">
      <c r="A28" s="15" t="s">
        <v>24</v>
      </c>
      <c r="B28" s="16"/>
    </row>
    <row r="29" spans="1:2" s="4" customFormat="1" ht="11.25" x14ac:dyDescent="0.2">
      <c r="A29" s="13" t="s">
        <v>25</v>
      </c>
      <c r="B29" s="14">
        <f>SUM(B30:B34)</f>
        <v>2219642</v>
      </c>
    </row>
    <row r="30" spans="1:2" s="17" customFormat="1" ht="11.25" x14ac:dyDescent="0.2">
      <c r="A30" s="15" t="s">
        <v>20</v>
      </c>
      <c r="B30" s="16"/>
    </row>
    <row r="31" spans="1:2" s="17" customFormat="1" ht="11.25" x14ac:dyDescent="0.2">
      <c r="A31" s="15" t="s">
        <v>26</v>
      </c>
      <c r="B31" s="16">
        <v>2213873</v>
      </c>
    </row>
    <row r="32" spans="1:2" s="17" customFormat="1" ht="11.25" x14ac:dyDescent="0.2">
      <c r="A32" s="15" t="s">
        <v>22</v>
      </c>
      <c r="B32" s="16"/>
    </row>
    <row r="33" spans="1:2" s="17" customFormat="1" ht="11.25" x14ac:dyDescent="0.2">
      <c r="A33" s="15" t="s">
        <v>23</v>
      </c>
      <c r="B33" s="16"/>
    </row>
    <row r="34" spans="1:2" s="17" customFormat="1" ht="11.25" x14ac:dyDescent="0.2">
      <c r="A34" s="15" t="s">
        <v>24</v>
      </c>
      <c r="B34" s="16">
        <v>5769</v>
      </c>
    </row>
    <row r="35" spans="1:2" s="4" customFormat="1" ht="11.25" x14ac:dyDescent="0.2">
      <c r="A35" s="13" t="s">
        <v>27</v>
      </c>
      <c r="B35" s="20">
        <v>273</v>
      </c>
    </row>
    <row r="36" spans="1:2" s="4" customFormat="1" ht="18.75" customHeight="1" x14ac:dyDescent="0.2">
      <c r="A36" s="11" t="s">
        <v>28</v>
      </c>
      <c r="B36" s="12">
        <f>B37+B38+B45+B53+B59+B65+B66</f>
        <v>3854630</v>
      </c>
    </row>
    <row r="37" spans="1:2" s="4" customFormat="1" ht="11.25" x14ac:dyDescent="0.2">
      <c r="A37" s="13" t="s">
        <v>29</v>
      </c>
      <c r="B37" s="20"/>
    </row>
    <row r="38" spans="1:2" s="4" customFormat="1" ht="11.25" x14ac:dyDescent="0.2">
      <c r="A38" s="13" t="s">
        <v>30</v>
      </c>
      <c r="B38" s="14">
        <f>SUM(B39:B44)</f>
        <v>0</v>
      </c>
    </row>
    <row r="39" spans="1:2" s="17" customFormat="1" ht="11.25" x14ac:dyDescent="0.2">
      <c r="A39" s="15" t="s">
        <v>31</v>
      </c>
      <c r="B39" s="16"/>
    </row>
    <row r="40" spans="1:2" s="17" customFormat="1" ht="11.25" x14ac:dyDescent="0.2">
      <c r="A40" s="15" t="s">
        <v>32</v>
      </c>
      <c r="B40" s="16"/>
    </row>
    <row r="41" spans="1:2" s="17" customFormat="1" ht="11.25" x14ac:dyDescent="0.2">
      <c r="A41" s="15" t="s">
        <v>33</v>
      </c>
      <c r="B41" s="16"/>
    </row>
    <row r="42" spans="1:2" s="17" customFormat="1" ht="11.25" x14ac:dyDescent="0.2">
      <c r="A42" s="15" t="s">
        <v>34</v>
      </c>
      <c r="B42" s="16"/>
    </row>
    <row r="43" spans="1:2" s="17" customFormat="1" ht="11.25" x14ac:dyDescent="0.2">
      <c r="A43" s="18" t="s">
        <v>35</v>
      </c>
      <c r="B43" s="16"/>
    </row>
    <row r="44" spans="1:2" s="17" customFormat="1" ht="11.25" x14ac:dyDescent="0.2">
      <c r="A44" s="15" t="s">
        <v>36</v>
      </c>
      <c r="B44" s="16"/>
    </row>
    <row r="45" spans="1:2" s="4" customFormat="1" ht="11.25" x14ac:dyDescent="0.2">
      <c r="A45" s="13" t="s">
        <v>37</v>
      </c>
      <c r="B45" s="14">
        <f>SUM(B46:B52)</f>
        <v>716161</v>
      </c>
    </row>
    <row r="46" spans="1:2" s="17" customFormat="1" ht="11.25" x14ac:dyDescent="0.2">
      <c r="A46" s="15" t="s">
        <v>38</v>
      </c>
      <c r="B46" s="16">
        <v>46677</v>
      </c>
    </row>
    <row r="47" spans="1:2" s="17" customFormat="1" ht="11.25" x14ac:dyDescent="0.2">
      <c r="A47" s="15" t="s">
        <v>39</v>
      </c>
      <c r="B47" s="16"/>
    </row>
    <row r="48" spans="1:2" s="17" customFormat="1" ht="11.25" x14ac:dyDescent="0.2">
      <c r="A48" s="15" t="s">
        <v>40</v>
      </c>
      <c r="B48" s="16">
        <v>98</v>
      </c>
    </row>
    <row r="49" spans="1:2" s="17" customFormat="1" ht="11.25" x14ac:dyDescent="0.2">
      <c r="A49" s="15" t="s">
        <v>41</v>
      </c>
      <c r="B49" s="16"/>
    </row>
    <row r="50" spans="1:2" s="17" customFormat="1" ht="11.25" x14ac:dyDescent="0.2">
      <c r="A50" s="15" t="s">
        <v>42</v>
      </c>
      <c r="B50" s="16">
        <v>143561</v>
      </c>
    </row>
    <row r="51" spans="1:2" s="17" customFormat="1" ht="11.25" x14ac:dyDescent="0.2">
      <c r="A51" s="15" t="s">
        <v>43</v>
      </c>
      <c r="B51" s="16">
        <v>525825</v>
      </c>
    </row>
    <row r="52" spans="1:2" s="17" customFormat="1" ht="11.25" x14ac:dyDescent="0.2">
      <c r="A52" s="15" t="s">
        <v>44</v>
      </c>
      <c r="B52" s="16"/>
    </row>
    <row r="53" spans="1:2" s="4" customFormat="1" ht="11.25" x14ac:dyDescent="0.2">
      <c r="A53" s="19" t="s">
        <v>45</v>
      </c>
      <c r="B53" s="14">
        <f>SUM(B54:B58)</f>
        <v>0</v>
      </c>
    </row>
    <row r="54" spans="1:2" s="17" customFormat="1" ht="11.25" x14ac:dyDescent="0.2">
      <c r="A54" s="15" t="s">
        <v>20</v>
      </c>
      <c r="B54" s="16"/>
    </row>
    <row r="55" spans="1:2" s="17" customFormat="1" ht="11.25" x14ac:dyDescent="0.2">
      <c r="A55" s="15" t="s">
        <v>21</v>
      </c>
      <c r="B55" s="16"/>
    </row>
    <row r="56" spans="1:2" s="17" customFormat="1" ht="11.25" x14ac:dyDescent="0.2">
      <c r="A56" s="15" t="s">
        <v>22</v>
      </c>
      <c r="B56" s="16"/>
    </row>
    <row r="57" spans="1:2" s="17" customFormat="1" ht="11.25" x14ac:dyDescent="0.2">
      <c r="A57" s="15" t="s">
        <v>23</v>
      </c>
      <c r="B57" s="16"/>
    </row>
    <row r="58" spans="1:2" s="17" customFormat="1" ht="11.25" x14ac:dyDescent="0.2">
      <c r="A58" s="15" t="s">
        <v>24</v>
      </c>
      <c r="B58" s="16"/>
    </row>
    <row r="59" spans="1:2" s="4" customFormat="1" ht="11.25" x14ac:dyDescent="0.2">
      <c r="A59" s="13" t="s">
        <v>46</v>
      </c>
      <c r="B59" s="14">
        <f>SUM(B60:B64)</f>
        <v>2596366</v>
      </c>
    </row>
    <row r="60" spans="1:2" s="17" customFormat="1" ht="11.25" x14ac:dyDescent="0.2">
      <c r="A60" s="15" t="s">
        <v>20</v>
      </c>
      <c r="B60" s="16"/>
    </row>
    <row r="61" spans="1:2" s="17" customFormat="1" ht="11.25" x14ac:dyDescent="0.2">
      <c r="A61" s="15" t="s">
        <v>21</v>
      </c>
      <c r="B61" s="16">
        <v>496366</v>
      </c>
    </row>
    <row r="62" spans="1:2" s="17" customFormat="1" ht="11.25" x14ac:dyDescent="0.2">
      <c r="A62" s="15" t="s">
        <v>22</v>
      </c>
      <c r="B62" s="16">
        <v>2100000</v>
      </c>
    </row>
    <row r="63" spans="1:2" s="17" customFormat="1" ht="11.25" x14ac:dyDescent="0.2">
      <c r="A63" s="15" t="s">
        <v>23</v>
      </c>
      <c r="B63" s="16"/>
    </row>
    <row r="64" spans="1:2" s="17" customFormat="1" ht="11.25" x14ac:dyDescent="0.2">
      <c r="A64" s="15" t="s">
        <v>24</v>
      </c>
      <c r="B64" s="16"/>
    </row>
    <row r="65" spans="1:2" s="4" customFormat="1" ht="11.25" x14ac:dyDescent="0.2">
      <c r="A65" s="13" t="s">
        <v>47</v>
      </c>
      <c r="B65" s="20">
        <v>5343</v>
      </c>
    </row>
    <row r="66" spans="1:2" s="4" customFormat="1" ht="11.25" x14ac:dyDescent="0.2">
      <c r="A66" s="13" t="s">
        <v>48</v>
      </c>
      <c r="B66" s="14">
        <f>B67+B68</f>
        <v>536760</v>
      </c>
    </row>
    <row r="67" spans="1:2" s="17" customFormat="1" ht="11.25" x14ac:dyDescent="0.2">
      <c r="A67" s="15" t="s">
        <v>49</v>
      </c>
      <c r="B67" s="16">
        <v>536760</v>
      </c>
    </row>
    <row r="68" spans="1:2" s="17" customFormat="1" ht="11.25" x14ac:dyDescent="0.2">
      <c r="A68" s="15" t="s">
        <v>50</v>
      </c>
      <c r="B68" s="16"/>
    </row>
    <row r="69" spans="1:2" s="4" customFormat="1" ht="19.5" customHeight="1" x14ac:dyDescent="0.2">
      <c r="A69" s="11" t="s">
        <v>51</v>
      </c>
      <c r="B69" s="12">
        <f>B8+B36</f>
        <v>13039804</v>
      </c>
    </row>
    <row r="70" spans="1:2" s="4" customFormat="1" ht="11.25" x14ac:dyDescent="0.2"/>
    <row r="71" spans="1:2" s="17" customFormat="1" ht="12.75" customHeight="1" x14ac:dyDescent="0.2">
      <c r="A71" s="87" t="s">
        <v>52</v>
      </c>
      <c r="B71" s="88"/>
    </row>
    <row r="72" spans="1:2" s="4" customFormat="1" ht="11.25" customHeight="1" x14ac:dyDescent="0.2">
      <c r="A72" s="87"/>
      <c r="B72" s="88"/>
    </row>
    <row r="73" spans="1:2" s="4" customFormat="1" ht="18" customHeight="1" x14ac:dyDescent="0.2">
      <c r="A73" s="11" t="s">
        <v>53</v>
      </c>
      <c r="B73" s="12">
        <f>B74+B102+B106</f>
        <v>11415900</v>
      </c>
    </row>
    <row r="74" spans="1:2" s="4" customFormat="1" ht="11.25" x14ac:dyDescent="0.2">
      <c r="A74" s="13" t="s">
        <v>54</v>
      </c>
      <c r="B74" s="14">
        <f>B75+B84+B85-ABS(B88)+B89+B92+B99-ABS(B100)+B101</f>
        <v>8819813</v>
      </c>
    </row>
    <row r="75" spans="1:2" s="17" customFormat="1" ht="11.25" x14ac:dyDescent="0.2">
      <c r="A75" s="15" t="s">
        <v>55</v>
      </c>
      <c r="B75" s="21">
        <f>B76+B80</f>
        <v>8634441</v>
      </c>
    </row>
    <row r="76" spans="1:2" s="17" customFormat="1" ht="11.25" x14ac:dyDescent="0.2">
      <c r="A76" s="15" t="s">
        <v>56</v>
      </c>
      <c r="B76" s="21">
        <f>SUM(B77:B79)</f>
        <v>8634441</v>
      </c>
    </row>
    <row r="77" spans="1:2" s="17" customFormat="1" ht="11.25" x14ac:dyDescent="0.2">
      <c r="A77" s="15" t="s">
        <v>57</v>
      </c>
      <c r="B77" s="16"/>
    </row>
    <row r="78" spans="1:2" s="17" customFormat="1" ht="12.75" customHeight="1" x14ac:dyDescent="0.2">
      <c r="A78" s="22" t="s">
        <v>58</v>
      </c>
      <c r="B78" s="16">
        <v>8634441</v>
      </c>
    </row>
    <row r="79" spans="1:2" s="17" customFormat="1" ht="11.25" x14ac:dyDescent="0.2">
      <c r="A79" s="15" t="s">
        <v>59</v>
      </c>
      <c r="B79" s="16"/>
    </row>
    <row r="80" spans="1:2" s="17" customFormat="1" ht="11.25" x14ac:dyDescent="0.2">
      <c r="A80" s="15" t="s">
        <v>60</v>
      </c>
      <c r="B80" s="23">
        <f>SUM(B81:B83)</f>
        <v>0</v>
      </c>
    </row>
    <row r="81" spans="1:2" s="17" customFormat="1" ht="11.25" x14ac:dyDescent="0.2">
      <c r="A81" s="15" t="s">
        <v>61</v>
      </c>
      <c r="B81" s="24"/>
    </row>
    <row r="82" spans="1:2" s="17" customFormat="1" ht="11.25" x14ac:dyDescent="0.2">
      <c r="A82" s="15" t="s">
        <v>62</v>
      </c>
      <c r="B82" s="24"/>
    </row>
    <row r="83" spans="1:2" s="17" customFormat="1" ht="11.25" x14ac:dyDescent="0.2">
      <c r="A83" s="15" t="s">
        <v>63</v>
      </c>
      <c r="B83" s="24"/>
    </row>
    <row r="84" spans="1:2" s="17" customFormat="1" ht="11.25" x14ac:dyDescent="0.2">
      <c r="A84" s="15" t="s">
        <v>64</v>
      </c>
      <c r="B84" s="16">
        <v>114192</v>
      </c>
    </row>
    <row r="85" spans="1:2" s="17" customFormat="1" ht="11.25" x14ac:dyDescent="0.2">
      <c r="A85" s="15" t="s">
        <v>65</v>
      </c>
      <c r="B85" s="21">
        <f>B86+B87</f>
        <v>408343</v>
      </c>
    </row>
    <row r="86" spans="1:2" s="17" customFormat="1" ht="11.25" x14ac:dyDescent="0.2">
      <c r="A86" s="15" t="s">
        <v>66</v>
      </c>
      <c r="B86" s="16">
        <v>408343</v>
      </c>
    </row>
    <row r="87" spans="1:2" s="17" customFormat="1" ht="11.25" x14ac:dyDescent="0.2">
      <c r="A87" s="15" t="s">
        <v>67</v>
      </c>
      <c r="B87" s="16"/>
    </row>
    <row r="88" spans="1:2" s="17" customFormat="1" ht="11.25" x14ac:dyDescent="0.2">
      <c r="A88" s="18" t="s">
        <v>68</v>
      </c>
      <c r="B88" s="25"/>
    </row>
    <row r="89" spans="1:2" s="17" customFormat="1" ht="11.25" x14ac:dyDescent="0.2">
      <c r="A89" s="15" t="s">
        <v>69</v>
      </c>
      <c r="B89" s="21">
        <f>B90-ABS(B91)</f>
        <v>-262163</v>
      </c>
    </row>
    <row r="90" spans="1:2" s="17" customFormat="1" ht="11.25" x14ac:dyDescent="0.2">
      <c r="A90" s="15" t="s">
        <v>70</v>
      </c>
      <c r="B90" s="16"/>
    </row>
    <row r="91" spans="1:2" s="17" customFormat="1" ht="11.25" x14ac:dyDescent="0.2">
      <c r="A91" s="15" t="s">
        <v>71</v>
      </c>
      <c r="B91" s="25">
        <v>-262163</v>
      </c>
    </row>
    <row r="92" spans="1:2" s="17" customFormat="1" ht="11.25" x14ac:dyDescent="0.2">
      <c r="A92" s="15" t="s">
        <v>72</v>
      </c>
      <c r="B92" s="21">
        <f>SUM(B93:B98)</f>
        <v>0</v>
      </c>
    </row>
    <row r="93" spans="1:2" s="17" customFormat="1" ht="11.25" x14ac:dyDescent="0.2">
      <c r="A93" s="15" t="s">
        <v>73</v>
      </c>
      <c r="B93" s="16"/>
    </row>
    <row r="94" spans="1:2" s="17" customFormat="1" ht="22.5" x14ac:dyDescent="0.2">
      <c r="A94" s="22" t="s">
        <v>74</v>
      </c>
      <c r="B94" s="16"/>
    </row>
    <row r="95" spans="1:2" s="17" customFormat="1" ht="11.25" x14ac:dyDescent="0.2">
      <c r="A95" s="15" t="s">
        <v>75</v>
      </c>
      <c r="B95" s="16"/>
    </row>
    <row r="96" spans="1:2" s="17" customFormat="1" ht="11.25" x14ac:dyDescent="0.2">
      <c r="A96" s="15" t="s">
        <v>76</v>
      </c>
      <c r="B96" s="16"/>
    </row>
    <row r="97" spans="1:2" s="17" customFormat="1" ht="22.5" x14ac:dyDescent="0.2">
      <c r="A97" s="22" t="s">
        <v>77</v>
      </c>
      <c r="B97" s="16"/>
    </row>
    <row r="98" spans="1:2" s="17" customFormat="1" ht="11.25" x14ac:dyDescent="0.2">
      <c r="A98" s="15" t="s">
        <v>78</v>
      </c>
      <c r="B98" s="16"/>
    </row>
    <row r="99" spans="1:2" s="17" customFormat="1" ht="11.25" x14ac:dyDescent="0.2">
      <c r="A99" s="15" t="s">
        <v>79</v>
      </c>
      <c r="B99" s="16">
        <v>-75000</v>
      </c>
    </row>
    <row r="100" spans="1:2" s="17" customFormat="1" ht="11.25" x14ac:dyDescent="0.2">
      <c r="A100" s="15" t="s">
        <v>80</v>
      </c>
      <c r="B100" s="25"/>
    </row>
    <row r="101" spans="1:2" s="17" customFormat="1" ht="11.25" x14ac:dyDescent="0.2">
      <c r="A101" s="15" t="s">
        <v>81</v>
      </c>
      <c r="B101" s="16"/>
    </row>
    <row r="102" spans="1:2" s="4" customFormat="1" ht="11.25" x14ac:dyDescent="0.2">
      <c r="A102" s="13" t="s">
        <v>82</v>
      </c>
      <c r="B102" s="14">
        <f>B103+B104+B105</f>
        <v>0</v>
      </c>
    </row>
    <row r="103" spans="1:2" s="17" customFormat="1" ht="11.25" x14ac:dyDescent="0.2">
      <c r="A103" s="15" t="s">
        <v>83</v>
      </c>
      <c r="B103" s="16"/>
    </row>
    <row r="104" spans="1:2" s="17" customFormat="1" ht="11.25" x14ac:dyDescent="0.2">
      <c r="A104" s="15" t="s">
        <v>84</v>
      </c>
      <c r="B104" s="16"/>
    </row>
    <row r="105" spans="1:2" s="17" customFormat="1" ht="11.25" x14ac:dyDescent="0.2">
      <c r="A105" s="15" t="s">
        <v>85</v>
      </c>
      <c r="B105" s="16"/>
    </row>
    <row r="106" spans="1:2" s="4" customFormat="1" ht="11.25" x14ac:dyDescent="0.2">
      <c r="A106" s="13" t="s">
        <v>86</v>
      </c>
      <c r="B106" s="14">
        <f>B107+B114</f>
        <v>2596087</v>
      </c>
    </row>
    <row r="107" spans="1:2" s="4" customFormat="1" ht="11.25" x14ac:dyDescent="0.2">
      <c r="A107" s="15" t="s">
        <v>87</v>
      </c>
      <c r="B107" s="21">
        <f>SUM(B108:B113)</f>
        <v>2596087</v>
      </c>
    </row>
    <row r="108" spans="1:2" s="4" customFormat="1" ht="11.25" x14ac:dyDescent="0.2">
      <c r="A108" s="15" t="s">
        <v>88</v>
      </c>
      <c r="B108" s="16">
        <v>663213</v>
      </c>
    </row>
    <row r="109" spans="1:2" s="4" customFormat="1" ht="22.5" x14ac:dyDescent="0.2">
      <c r="A109" s="22" t="s">
        <v>89</v>
      </c>
      <c r="B109" s="16"/>
    </row>
    <row r="110" spans="1:2" s="4" customFormat="1" ht="11.25" x14ac:dyDescent="0.2">
      <c r="A110" s="15" t="s">
        <v>90</v>
      </c>
      <c r="B110" s="16"/>
    </row>
    <row r="111" spans="1:2" s="4" customFormat="1" ht="11.25" x14ac:dyDescent="0.2">
      <c r="A111" s="15" t="s">
        <v>91</v>
      </c>
      <c r="B111" s="16">
        <v>1932874</v>
      </c>
    </row>
    <row r="112" spans="1:2" s="4" customFormat="1" ht="11.25" x14ac:dyDescent="0.2">
      <c r="A112" s="15" t="s">
        <v>92</v>
      </c>
      <c r="B112" s="16"/>
    </row>
    <row r="113" spans="1:2" s="4" customFormat="1" ht="11.25" x14ac:dyDescent="0.2">
      <c r="A113" s="15" t="s">
        <v>93</v>
      </c>
      <c r="B113" s="16">
        <v>0</v>
      </c>
    </row>
    <row r="114" spans="1:2" s="4" customFormat="1" ht="11.25" x14ac:dyDescent="0.2">
      <c r="A114" s="15" t="s">
        <v>94</v>
      </c>
      <c r="B114" s="16"/>
    </row>
    <row r="115" spans="1:2" s="4" customFormat="1" ht="19.5" customHeight="1" x14ac:dyDescent="0.2">
      <c r="A115" s="11" t="s">
        <v>95</v>
      </c>
      <c r="B115" s="12">
        <f>B116+B121+B127+B128+B129</f>
        <v>1317729</v>
      </c>
    </row>
    <row r="116" spans="1:2" s="17" customFormat="1" ht="11.25" x14ac:dyDescent="0.2">
      <c r="A116" s="15" t="s">
        <v>96</v>
      </c>
      <c r="B116" s="21">
        <f>SUM(B117:B120)</f>
        <v>0</v>
      </c>
    </row>
    <row r="117" spans="1:2" s="17" customFormat="1" ht="11.25" x14ac:dyDescent="0.2">
      <c r="A117" s="18" t="s">
        <v>97</v>
      </c>
      <c r="B117" s="16"/>
    </row>
    <row r="118" spans="1:2" s="17" customFormat="1" ht="11.25" x14ac:dyDescent="0.2">
      <c r="A118" s="15" t="s">
        <v>98</v>
      </c>
      <c r="B118" s="16"/>
    </row>
    <row r="119" spans="1:2" s="17" customFormat="1" ht="11.25" x14ac:dyDescent="0.2">
      <c r="A119" s="15" t="s">
        <v>99</v>
      </c>
      <c r="B119" s="16"/>
    </row>
    <row r="120" spans="1:2" s="17" customFormat="1" ht="11.25" x14ac:dyDescent="0.2">
      <c r="A120" s="15" t="s">
        <v>100</v>
      </c>
      <c r="B120" s="16"/>
    </row>
    <row r="121" spans="1:2" s="17" customFormat="1" ht="11.25" x14ac:dyDescent="0.2">
      <c r="A121" s="15" t="s">
        <v>101</v>
      </c>
      <c r="B121" s="21">
        <f>SUM(B122:B126)</f>
        <v>167860</v>
      </c>
    </row>
    <row r="122" spans="1:2" s="17" customFormat="1" ht="11.25" x14ac:dyDescent="0.2">
      <c r="A122" s="15" t="s">
        <v>102</v>
      </c>
      <c r="B122" s="16"/>
    </row>
    <row r="123" spans="1:2" s="17" customFormat="1" ht="11.25" x14ac:dyDescent="0.2">
      <c r="A123" s="15" t="s">
        <v>103</v>
      </c>
      <c r="B123" s="16"/>
    </row>
    <row r="124" spans="1:2" s="17" customFormat="1" ht="11.25" x14ac:dyDescent="0.2">
      <c r="A124" s="15" t="s">
        <v>104</v>
      </c>
      <c r="B124" s="16"/>
    </row>
    <row r="125" spans="1:2" s="17" customFormat="1" ht="11.25" x14ac:dyDescent="0.2">
      <c r="A125" s="15" t="s">
        <v>23</v>
      </c>
      <c r="B125" s="16"/>
    </row>
    <row r="126" spans="1:2" s="17" customFormat="1" ht="11.25" x14ac:dyDescent="0.2">
      <c r="A126" s="15" t="s">
        <v>105</v>
      </c>
      <c r="B126" s="16">
        <v>167860</v>
      </c>
    </row>
    <row r="127" spans="1:2" s="17" customFormat="1" ht="11.25" x14ac:dyDescent="0.2">
      <c r="A127" s="22" t="s">
        <v>106</v>
      </c>
      <c r="B127" s="16"/>
    </row>
    <row r="128" spans="1:2" s="17" customFormat="1" ht="11.25" x14ac:dyDescent="0.2">
      <c r="A128" s="15" t="s">
        <v>107</v>
      </c>
      <c r="B128" s="16">
        <v>1116120</v>
      </c>
    </row>
    <row r="129" spans="1:2" s="17" customFormat="1" ht="11.25" x14ac:dyDescent="0.2">
      <c r="A129" s="15" t="s">
        <v>108</v>
      </c>
      <c r="B129" s="16">
        <v>33749</v>
      </c>
    </row>
    <row r="130" spans="1:2" s="4" customFormat="1" ht="19.5" customHeight="1" x14ac:dyDescent="0.2">
      <c r="A130" s="11" t="s">
        <v>109</v>
      </c>
      <c r="B130" s="12">
        <f>B131+B132+B133+B139+B140+B148</f>
        <v>306175</v>
      </c>
    </row>
    <row r="131" spans="1:2" s="17" customFormat="1" ht="11.25" x14ac:dyDescent="0.2">
      <c r="A131" s="22" t="s">
        <v>110</v>
      </c>
      <c r="B131" s="16"/>
    </row>
    <row r="132" spans="1:2" s="17" customFormat="1" ht="11.25" x14ac:dyDescent="0.2">
      <c r="A132" s="15" t="s">
        <v>111</v>
      </c>
      <c r="B132" s="16"/>
    </row>
    <row r="133" spans="1:2" s="17" customFormat="1" ht="11.25" x14ac:dyDescent="0.2">
      <c r="A133" s="15" t="s">
        <v>112</v>
      </c>
      <c r="B133" s="21">
        <f>SUM(B134:B138)</f>
        <v>147925</v>
      </c>
    </row>
    <row r="134" spans="1:2" s="17" customFormat="1" ht="11.25" x14ac:dyDescent="0.2">
      <c r="A134" s="15" t="s">
        <v>102</v>
      </c>
      <c r="B134" s="16"/>
    </row>
    <row r="135" spans="1:2" s="17" customFormat="1" ht="11.25" x14ac:dyDescent="0.2">
      <c r="A135" s="15" t="s">
        <v>103</v>
      </c>
      <c r="B135" s="16"/>
    </row>
    <row r="136" spans="1:2" s="17" customFormat="1" ht="11.25" x14ac:dyDescent="0.2">
      <c r="A136" s="15" t="s">
        <v>104</v>
      </c>
      <c r="B136" s="16"/>
    </row>
    <row r="137" spans="1:2" s="17" customFormat="1" ht="11.25" x14ac:dyDescent="0.2">
      <c r="A137" s="15" t="s">
        <v>23</v>
      </c>
      <c r="B137" s="16"/>
    </row>
    <row r="138" spans="1:2" s="17" customFormat="1" ht="11.25" x14ac:dyDescent="0.2">
      <c r="A138" s="15" t="s">
        <v>105</v>
      </c>
      <c r="B138" s="16">
        <v>147925</v>
      </c>
    </row>
    <row r="139" spans="1:2" s="17" customFormat="1" ht="11.25" x14ac:dyDescent="0.2">
      <c r="A139" s="22" t="s">
        <v>113</v>
      </c>
      <c r="B139" s="16"/>
    </row>
    <row r="140" spans="1:2" s="17" customFormat="1" ht="11.25" x14ac:dyDescent="0.2">
      <c r="A140" s="15" t="s">
        <v>114</v>
      </c>
      <c r="B140" s="21">
        <f>SUM(B141:B147)</f>
        <v>144394</v>
      </c>
    </row>
    <row r="141" spans="1:2" s="17" customFormat="1" ht="11.25" x14ac:dyDescent="0.2">
      <c r="A141" s="15" t="s">
        <v>115</v>
      </c>
      <c r="B141" s="16">
        <v>18527</v>
      </c>
    </row>
    <row r="142" spans="1:2" s="17" customFormat="1" ht="11.25" x14ac:dyDescent="0.2">
      <c r="A142" s="15" t="s">
        <v>116</v>
      </c>
      <c r="B142" s="16"/>
    </row>
    <row r="143" spans="1:2" s="17" customFormat="1" ht="11.25" x14ac:dyDescent="0.2">
      <c r="A143" s="15" t="s">
        <v>117</v>
      </c>
      <c r="B143" s="16"/>
    </row>
    <row r="144" spans="1:2" s="17" customFormat="1" ht="11.25" x14ac:dyDescent="0.2">
      <c r="A144" s="15" t="s">
        <v>118</v>
      </c>
      <c r="B144" s="16">
        <v>54213</v>
      </c>
    </row>
    <row r="145" spans="1:2" s="17" customFormat="1" ht="11.25" x14ac:dyDescent="0.2">
      <c r="A145" s="15" t="s">
        <v>119</v>
      </c>
      <c r="B145" s="16"/>
    </row>
    <row r="146" spans="1:2" s="17" customFormat="1" ht="11.25" x14ac:dyDescent="0.2">
      <c r="A146" s="15" t="s">
        <v>120</v>
      </c>
      <c r="B146" s="16">
        <v>71654</v>
      </c>
    </row>
    <row r="147" spans="1:2" s="17" customFormat="1" ht="11.25" x14ac:dyDescent="0.2">
      <c r="A147" s="15" t="s">
        <v>121</v>
      </c>
      <c r="B147" s="16"/>
    </row>
    <row r="148" spans="1:2" s="17" customFormat="1" ht="11.25" x14ac:dyDescent="0.2">
      <c r="A148" s="15" t="s">
        <v>47</v>
      </c>
      <c r="B148" s="16">
        <v>13856</v>
      </c>
    </row>
    <row r="149" spans="1:2" s="4" customFormat="1" ht="20.25" customHeight="1" x14ac:dyDescent="0.2">
      <c r="A149" s="11" t="s">
        <v>122</v>
      </c>
      <c r="B149" s="12">
        <f>B73+B115+B130</f>
        <v>13039804</v>
      </c>
    </row>
    <row r="151" spans="1:2" ht="21.75" customHeight="1" x14ac:dyDescent="0.2">
      <c r="A151" s="37" t="s">
        <v>123</v>
      </c>
      <c r="B151" s="38"/>
    </row>
    <row r="152" spans="1:2" s="41" customFormat="1" ht="19.5" customHeight="1" x14ac:dyDescent="0.2">
      <c r="A152" s="39" t="s">
        <v>124</v>
      </c>
      <c r="B152" s="40"/>
    </row>
    <row r="153" spans="1:2" s="44" customFormat="1" ht="11.25" x14ac:dyDescent="0.2">
      <c r="A153" s="42" t="s">
        <v>125</v>
      </c>
      <c r="B153" s="43">
        <f>B154+B155</f>
        <v>613081</v>
      </c>
    </row>
    <row r="154" spans="1:2" x14ac:dyDescent="0.2">
      <c r="A154" s="45" t="s">
        <v>126</v>
      </c>
      <c r="B154" s="46"/>
    </row>
    <row r="155" spans="1:2" ht="10.5" customHeight="1" x14ac:dyDescent="0.2">
      <c r="A155" s="47" t="s">
        <v>127</v>
      </c>
      <c r="B155" s="46">
        <v>613081</v>
      </c>
    </row>
    <row r="156" spans="1:2" s="44" customFormat="1" ht="9.75" customHeight="1" x14ac:dyDescent="0.2">
      <c r="A156" s="48" t="s">
        <v>128</v>
      </c>
      <c r="B156" s="49"/>
    </row>
    <row r="157" spans="1:2" s="44" customFormat="1" ht="11.25" x14ac:dyDescent="0.2">
      <c r="A157" s="42" t="s">
        <v>129</v>
      </c>
      <c r="B157" s="49"/>
    </row>
    <row r="158" spans="1:2" s="44" customFormat="1" ht="11.25" x14ac:dyDescent="0.2">
      <c r="A158" s="42" t="s">
        <v>130</v>
      </c>
      <c r="B158" s="43">
        <f>B159+B160+B161+B162</f>
        <v>0</v>
      </c>
    </row>
    <row r="159" spans="1:2" x14ac:dyDescent="0.2">
      <c r="A159" s="45" t="s">
        <v>131</v>
      </c>
      <c r="B159" s="46"/>
    </row>
    <row r="160" spans="1:2" x14ac:dyDescent="0.2">
      <c r="A160" s="47" t="s">
        <v>132</v>
      </c>
      <c r="B160" s="46"/>
    </row>
    <row r="161" spans="1:2" x14ac:dyDescent="0.2">
      <c r="A161" s="45" t="s">
        <v>133</v>
      </c>
      <c r="B161" s="46"/>
    </row>
    <row r="162" spans="1:2" ht="12" customHeight="1" x14ac:dyDescent="0.2">
      <c r="A162" s="47" t="s">
        <v>134</v>
      </c>
      <c r="B162" s="46"/>
    </row>
    <row r="163" spans="1:2" s="44" customFormat="1" ht="11.25" x14ac:dyDescent="0.2">
      <c r="A163" s="42" t="s">
        <v>135</v>
      </c>
      <c r="B163" s="43">
        <f>B164+B165</f>
        <v>415287</v>
      </c>
    </row>
    <row r="164" spans="1:2" x14ac:dyDescent="0.2">
      <c r="A164" s="47" t="s">
        <v>136</v>
      </c>
      <c r="B164" s="46">
        <v>2082</v>
      </c>
    </row>
    <row r="165" spans="1:2" ht="11.25" customHeight="1" x14ac:dyDescent="0.2">
      <c r="A165" s="47" t="s">
        <v>137</v>
      </c>
      <c r="B165" s="50">
        <f>SUM(B166:B171)</f>
        <v>413205</v>
      </c>
    </row>
    <row r="166" spans="1:2" ht="11.25" customHeight="1" x14ac:dyDescent="0.2">
      <c r="A166" s="47" t="s">
        <v>138</v>
      </c>
      <c r="B166" s="46">
        <v>25000</v>
      </c>
    </row>
    <row r="167" spans="1:2" ht="22.5" customHeight="1" x14ac:dyDescent="0.2">
      <c r="A167" s="47" t="s">
        <v>139</v>
      </c>
      <c r="B167" s="46">
        <v>388205</v>
      </c>
    </row>
    <row r="168" spans="1:2" ht="11.25" customHeight="1" x14ac:dyDescent="0.2">
      <c r="A168" s="47" t="s">
        <v>140</v>
      </c>
      <c r="B168" s="46"/>
    </row>
    <row r="169" spans="1:2" ht="11.25" customHeight="1" x14ac:dyDescent="0.2">
      <c r="A169" s="47" t="s">
        <v>141</v>
      </c>
      <c r="B169" s="46"/>
    </row>
    <row r="170" spans="1:2" ht="11.25" customHeight="1" x14ac:dyDescent="0.2">
      <c r="A170" s="47" t="s">
        <v>142</v>
      </c>
      <c r="B170" s="46"/>
    </row>
    <row r="171" spans="1:2" ht="11.25" customHeight="1" x14ac:dyDescent="0.2">
      <c r="A171" s="47" t="s">
        <v>143</v>
      </c>
      <c r="B171" s="46"/>
    </row>
    <row r="172" spans="1:2" s="44" customFormat="1" ht="11.25" x14ac:dyDescent="0.2">
      <c r="A172" s="48" t="s">
        <v>144</v>
      </c>
      <c r="B172" s="43">
        <f>B173+B174+B175</f>
        <v>-764059</v>
      </c>
    </row>
    <row r="173" spans="1:2" x14ac:dyDescent="0.2">
      <c r="A173" s="47" t="s">
        <v>145</v>
      </c>
      <c r="B173" s="46">
        <v>-592615</v>
      </c>
    </row>
    <row r="174" spans="1:2" x14ac:dyDescent="0.2">
      <c r="A174" s="47" t="s">
        <v>146</v>
      </c>
      <c r="B174" s="46">
        <v>-171444</v>
      </c>
    </row>
    <row r="175" spans="1:2" x14ac:dyDescent="0.2">
      <c r="A175" s="47" t="s">
        <v>147</v>
      </c>
      <c r="B175" s="46"/>
    </row>
    <row r="176" spans="1:2" s="44" customFormat="1" ht="11.25" x14ac:dyDescent="0.2">
      <c r="A176" s="48" t="s">
        <v>148</v>
      </c>
      <c r="B176" s="43">
        <f>B177+B178+B179+B180+B181</f>
        <v>-321777</v>
      </c>
    </row>
    <row r="177" spans="1:2" x14ac:dyDescent="0.2">
      <c r="A177" s="47" t="s">
        <v>149</v>
      </c>
      <c r="B177" s="46">
        <v>-279559</v>
      </c>
    </row>
    <row r="178" spans="1:2" x14ac:dyDescent="0.2">
      <c r="A178" s="47" t="s">
        <v>150</v>
      </c>
      <c r="B178" s="46">
        <v>-32118</v>
      </c>
    </row>
    <row r="179" spans="1:2" ht="12" customHeight="1" x14ac:dyDescent="0.2">
      <c r="A179" s="47" t="s">
        <v>151</v>
      </c>
      <c r="B179" s="46">
        <v>-10100</v>
      </c>
    </row>
    <row r="180" spans="1:2" x14ac:dyDescent="0.2">
      <c r="A180" s="47" t="s">
        <v>152</v>
      </c>
      <c r="B180" s="46"/>
    </row>
    <row r="181" spans="1:2" x14ac:dyDescent="0.2">
      <c r="A181" s="47" t="s">
        <v>153</v>
      </c>
      <c r="B181" s="46"/>
    </row>
    <row r="182" spans="1:2" s="44" customFormat="1" ht="11.25" x14ac:dyDescent="0.2">
      <c r="A182" s="48" t="s">
        <v>154</v>
      </c>
      <c r="B182" s="49">
        <v>-533779</v>
      </c>
    </row>
    <row r="183" spans="1:2" s="44" customFormat="1" ht="11.25" x14ac:dyDescent="0.2">
      <c r="A183" s="48" t="s">
        <v>155</v>
      </c>
      <c r="B183" s="43">
        <f>SUM(B184:B189)</f>
        <v>395101</v>
      </c>
    </row>
    <row r="184" spans="1:2" x14ac:dyDescent="0.2">
      <c r="A184" s="47" t="s">
        <v>156</v>
      </c>
      <c r="B184" s="46">
        <v>204186</v>
      </c>
    </row>
    <row r="185" spans="1:2" x14ac:dyDescent="0.2">
      <c r="A185" s="47" t="s">
        <v>157</v>
      </c>
      <c r="B185" s="46"/>
    </row>
    <row r="186" spans="1:2" x14ac:dyDescent="0.2">
      <c r="A186" s="47" t="s">
        <v>158</v>
      </c>
      <c r="B186" s="46"/>
    </row>
    <row r="187" spans="1:2" x14ac:dyDescent="0.2">
      <c r="A187" s="47" t="s">
        <v>159</v>
      </c>
      <c r="B187" s="46">
        <v>190915</v>
      </c>
    </row>
    <row r="188" spans="1:2" x14ac:dyDescent="0.2">
      <c r="A188" s="47" t="s">
        <v>160</v>
      </c>
      <c r="B188" s="46"/>
    </row>
    <row r="189" spans="1:2" x14ac:dyDescent="0.2">
      <c r="A189" s="47" t="s">
        <v>161</v>
      </c>
      <c r="B189" s="46"/>
    </row>
    <row r="190" spans="1:2" s="44" customFormat="1" ht="11.25" x14ac:dyDescent="0.2">
      <c r="A190" s="48" t="s">
        <v>162</v>
      </c>
      <c r="B190" s="49"/>
    </row>
    <row r="191" spans="1:2" s="44" customFormat="1" ht="11.25" x14ac:dyDescent="0.2">
      <c r="A191" s="48" t="s">
        <v>163</v>
      </c>
      <c r="B191" s="43">
        <f>B192+B193</f>
        <v>67347</v>
      </c>
    </row>
    <row r="192" spans="1:2" x14ac:dyDescent="0.2">
      <c r="A192" s="47" t="s">
        <v>164</v>
      </c>
      <c r="B192" s="46"/>
    </row>
    <row r="193" spans="1:2" x14ac:dyDescent="0.2">
      <c r="A193" s="47" t="s">
        <v>165</v>
      </c>
      <c r="B193" s="46">
        <v>67347</v>
      </c>
    </row>
    <row r="194" spans="1:2" s="44" customFormat="1" ht="11.25" x14ac:dyDescent="0.2">
      <c r="A194" s="48" t="s">
        <v>166</v>
      </c>
      <c r="B194" s="43">
        <f>B195+B196</f>
        <v>0</v>
      </c>
    </row>
    <row r="195" spans="1:2" x14ac:dyDescent="0.2">
      <c r="A195" s="47" t="s">
        <v>167</v>
      </c>
      <c r="B195" s="46"/>
    </row>
    <row r="196" spans="1:2" x14ac:dyDescent="0.2">
      <c r="A196" s="47" t="s">
        <v>168</v>
      </c>
      <c r="B196" s="46"/>
    </row>
    <row r="197" spans="1:2" ht="22.5" x14ac:dyDescent="0.2">
      <c r="A197" s="51" t="s">
        <v>169</v>
      </c>
      <c r="B197" s="52">
        <f>B153+B156+B157+B158+B163+B172+B176+B182+B183+B190+B191+B194</f>
        <v>-128799</v>
      </c>
    </row>
    <row r="198" spans="1:2" x14ac:dyDescent="0.2">
      <c r="A198" s="47" t="s">
        <v>170</v>
      </c>
      <c r="B198" s="50">
        <f>B199+B202</f>
        <v>38049</v>
      </c>
    </row>
    <row r="199" spans="1:2" x14ac:dyDescent="0.2">
      <c r="A199" s="47" t="s">
        <v>171</v>
      </c>
      <c r="B199" s="50">
        <f>B200+B201</f>
        <v>0</v>
      </c>
    </row>
    <row r="200" spans="1:2" x14ac:dyDescent="0.2">
      <c r="A200" s="47" t="s">
        <v>172</v>
      </c>
      <c r="B200" s="46"/>
    </row>
    <row r="201" spans="1:2" x14ac:dyDescent="0.2">
      <c r="A201" s="47" t="s">
        <v>173</v>
      </c>
      <c r="B201" s="46"/>
    </row>
    <row r="202" spans="1:2" x14ac:dyDescent="0.2">
      <c r="A202" s="47" t="s">
        <v>174</v>
      </c>
      <c r="B202" s="50">
        <f>B203+B204</f>
        <v>38049</v>
      </c>
    </row>
    <row r="203" spans="1:2" x14ac:dyDescent="0.2">
      <c r="A203" s="47" t="s">
        <v>175</v>
      </c>
      <c r="B203" s="46"/>
    </row>
    <row r="204" spans="1:2" x14ac:dyDescent="0.2">
      <c r="A204" s="47" t="s">
        <v>176</v>
      </c>
      <c r="B204" s="46">
        <v>38049</v>
      </c>
    </row>
    <row r="205" spans="1:2" x14ac:dyDescent="0.2">
      <c r="A205" s="47" t="s">
        <v>177</v>
      </c>
      <c r="B205" s="50">
        <f>B206+B207+B208</f>
        <v>0</v>
      </c>
    </row>
    <row r="206" spans="1:2" x14ac:dyDescent="0.2">
      <c r="A206" s="47" t="s">
        <v>178</v>
      </c>
      <c r="B206" s="46"/>
    </row>
    <row r="207" spans="1:2" x14ac:dyDescent="0.2">
      <c r="A207" s="47" t="s">
        <v>179</v>
      </c>
      <c r="B207" s="46"/>
    </row>
    <row r="208" spans="1:2" x14ac:dyDescent="0.2">
      <c r="A208" s="47" t="s">
        <v>180</v>
      </c>
      <c r="B208" s="46"/>
    </row>
    <row r="209" spans="1:2" x14ac:dyDescent="0.2">
      <c r="A209" s="47" t="s">
        <v>181</v>
      </c>
      <c r="B209" s="50">
        <f>B210+B211</f>
        <v>0</v>
      </c>
    </row>
    <row r="210" spans="1:2" x14ac:dyDescent="0.2">
      <c r="A210" s="47" t="s">
        <v>182</v>
      </c>
      <c r="B210" s="46"/>
    </row>
    <row r="211" spans="1:2" ht="12" customHeight="1" x14ac:dyDescent="0.2">
      <c r="A211" s="47" t="s">
        <v>183</v>
      </c>
      <c r="B211" s="46"/>
    </row>
    <row r="212" spans="1:2" x14ac:dyDescent="0.2">
      <c r="A212" s="47" t="s">
        <v>184</v>
      </c>
      <c r="B212" s="46"/>
    </row>
    <row r="213" spans="1:2" ht="12.75" customHeight="1" x14ac:dyDescent="0.2">
      <c r="A213" s="47" t="s">
        <v>185</v>
      </c>
      <c r="B213" s="50">
        <f>B214+B215</f>
        <v>15750</v>
      </c>
    </row>
    <row r="214" spans="1:2" x14ac:dyDescent="0.2">
      <c r="A214" s="47" t="s">
        <v>164</v>
      </c>
      <c r="B214" s="46"/>
    </row>
    <row r="215" spans="1:2" x14ac:dyDescent="0.2">
      <c r="A215" s="47" t="s">
        <v>165</v>
      </c>
      <c r="B215" s="46">
        <v>15750</v>
      </c>
    </row>
    <row r="216" spans="1:2" ht="15" customHeight="1" x14ac:dyDescent="0.2">
      <c r="A216" s="51" t="s">
        <v>186</v>
      </c>
      <c r="B216" s="52">
        <f>B198+B205+B209+B212+B213</f>
        <v>53799</v>
      </c>
    </row>
    <row r="217" spans="1:2" ht="18.75" customHeight="1" x14ac:dyDescent="0.2">
      <c r="A217" s="51" t="s">
        <v>187</v>
      </c>
      <c r="B217" s="52">
        <f>B197+B216</f>
        <v>-75000</v>
      </c>
    </row>
    <row r="218" spans="1:2" x14ac:dyDescent="0.2">
      <c r="A218" s="47" t="s">
        <v>188</v>
      </c>
      <c r="B218" s="46"/>
    </row>
    <row r="219" spans="1:2" ht="22.5" x14ac:dyDescent="0.2">
      <c r="A219" s="51" t="s">
        <v>189</v>
      </c>
      <c r="B219" s="52">
        <f>B217+B218</f>
        <v>-75000</v>
      </c>
    </row>
    <row r="220" spans="1:2" x14ac:dyDescent="0.2">
      <c r="A220" s="48" t="s">
        <v>190</v>
      </c>
      <c r="B220" s="46"/>
    </row>
    <row r="221" spans="1:2" x14ac:dyDescent="0.2">
      <c r="A221" s="47" t="s">
        <v>191</v>
      </c>
      <c r="B221" s="46"/>
    </row>
    <row r="222" spans="1:2" ht="19.5" customHeight="1" x14ac:dyDescent="0.2">
      <c r="A222" s="51" t="s">
        <v>192</v>
      </c>
      <c r="B222" s="52">
        <f>B219+B221</f>
        <v>-75000</v>
      </c>
    </row>
  </sheetData>
  <mergeCells count="2">
    <mergeCell ref="A71:A72"/>
    <mergeCell ref="B71:B72"/>
  </mergeCells>
  <dataValidations count="3">
    <dataValidation type="whole" allowBlank="1" showInputMessage="1" showErrorMessage="1" error="Sólo datos con decimales" sqref="B73:B149">
      <formula1>-200000000000</formula1>
      <formula2>200000000000</formula2>
    </dataValidation>
    <dataValidation type="whole" allowBlank="1" showInputMessage="1" showErrorMessage="1" error="Sólo datos sin decimales" sqref="B8:B69">
      <formula1>-200000000000</formula1>
      <formula2>200000000000</formula2>
    </dataValidation>
    <dataValidation type="whole" allowBlank="1" showInputMessage="1" showErrorMessage="1" error="Sólo datos sin decimales_x000a_" sqref="B153:B222">
      <formula1>-200000000000</formula1>
      <formula2>200000000000</formula2>
    </dataValidation>
  </dataValidations>
  <printOptions horizontalCentered="1"/>
  <pageMargins left="0.4" right="0.49027777777777798" top="0.75972222222222197" bottom="0.9840277777777779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4"/>
  <sheetViews>
    <sheetView zoomScaleNormal="100" workbookViewId="0">
      <selection activeCell="D34" sqref="D34"/>
    </sheetView>
  </sheetViews>
  <sheetFormatPr baseColWidth="10" defaultColWidth="13" defaultRowHeight="12.75" x14ac:dyDescent="0.2"/>
  <cols>
    <col min="1" max="1" width="59.5703125" style="17" customWidth="1"/>
    <col min="2" max="2" width="10.7109375" style="17" customWidth="1"/>
    <col min="3" max="251" width="13" style="17"/>
    <col min="252" max="252" width="59.5703125" style="17" customWidth="1"/>
    <col min="253" max="253" width="11.28515625" style="17" customWidth="1"/>
    <col min="254" max="254" width="11.140625" style="17" customWidth="1"/>
    <col min="255" max="255" width="10.7109375" style="17" customWidth="1"/>
    <col min="256" max="256" width="10.5703125" style="17" customWidth="1"/>
    <col min="257" max="257" width="10.85546875" style="17" customWidth="1"/>
    <col min="258" max="258" width="10.7109375" style="17" customWidth="1"/>
    <col min="259" max="507" width="13" style="17"/>
    <col min="508" max="508" width="59.5703125" style="17" customWidth="1"/>
    <col min="509" max="509" width="11.28515625" style="17" customWidth="1"/>
    <col min="510" max="510" width="11.140625" style="17" customWidth="1"/>
    <col min="511" max="511" width="10.7109375" style="17" customWidth="1"/>
    <col min="512" max="512" width="10.5703125" style="17" customWidth="1"/>
    <col min="513" max="513" width="10.85546875" style="17" customWidth="1"/>
    <col min="514" max="514" width="10.7109375" style="17" customWidth="1"/>
    <col min="515" max="763" width="13" style="17"/>
    <col min="764" max="764" width="59.5703125" style="17" customWidth="1"/>
    <col min="765" max="765" width="11.28515625" style="17" customWidth="1"/>
    <col min="766" max="766" width="11.140625" style="17" customWidth="1"/>
    <col min="767" max="767" width="10.7109375" style="17" customWidth="1"/>
    <col min="768" max="768" width="10.5703125" style="17" customWidth="1"/>
    <col min="769" max="769" width="10.85546875" style="17" customWidth="1"/>
    <col min="770" max="770" width="10.7109375" style="17" customWidth="1"/>
    <col min="771" max="1019" width="13" style="17"/>
    <col min="1020" max="1020" width="59.5703125" style="17" customWidth="1"/>
    <col min="1021" max="1021" width="11.28515625" style="17" customWidth="1"/>
    <col min="1022" max="1022" width="11.140625" style="17" customWidth="1"/>
    <col min="1023" max="1023" width="10.7109375" style="17" customWidth="1"/>
    <col min="1024" max="1024" width="10.5703125" style="17" customWidth="1"/>
  </cols>
  <sheetData>
    <row r="1" spans="1:2" s="4" customFormat="1" ht="12" x14ac:dyDescent="0.2">
      <c r="A1" s="2" t="s">
        <v>194</v>
      </c>
      <c r="B1" s="3"/>
    </row>
    <row r="2" spans="1:2" s="4" customFormat="1" ht="12" customHeight="1" x14ac:dyDescent="0.2">
      <c r="B2" s="5"/>
    </row>
    <row r="3" spans="1:2" s="4" customFormat="1" ht="12" customHeight="1" x14ac:dyDescent="0.2">
      <c r="A3" s="2" t="s">
        <v>1</v>
      </c>
    </row>
    <row r="4" spans="1:2" s="4" customFormat="1" ht="12" x14ac:dyDescent="0.2">
      <c r="A4" s="6"/>
      <c r="B4" s="5"/>
    </row>
    <row r="5" spans="1:2" s="4" customFormat="1" ht="12" x14ac:dyDescent="0.2">
      <c r="A5" s="2" t="s">
        <v>2</v>
      </c>
      <c r="B5" s="5"/>
    </row>
    <row r="6" spans="1:2" s="4" customFormat="1" ht="12" customHeight="1" x14ac:dyDescent="0.2">
      <c r="B6" s="7"/>
    </row>
    <row r="7" spans="1:2" s="10" customFormat="1" ht="27" customHeight="1" x14ac:dyDescent="0.2">
      <c r="A7" s="8" t="s">
        <v>3</v>
      </c>
      <c r="B7" s="9"/>
    </row>
    <row r="8" spans="1:2" s="4" customFormat="1" ht="18" customHeight="1" x14ac:dyDescent="0.2">
      <c r="A8" s="11" t="s">
        <v>4</v>
      </c>
      <c r="B8" s="12">
        <f>B9+B16+B20+B23+B29+B35</f>
        <v>8631630</v>
      </c>
    </row>
    <row r="9" spans="1:2" s="4" customFormat="1" ht="11.25" x14ac:dyDescent="0.2">
      <c r="A9" s="13" t="s">
        <v>5</v>
      </c>
      <c r="B9" s="14">
        <f>SUM(B10:B15)</f>
        <v>932164</v>
      </c>
    </row>
    <row r="10" spans="1:2" x14ac:dyDescent="0.2">
      <c r="A10" s="15" t="s">
        <v>6</v>
      </c>
      <c r="B10" s="16"/>
    </row>
    <row r="11" spans="1:2" x14ac:dyDescent="0.2">
      <c r="A11" s="15" t="s">
        <v>7</v>
      </c>
      <c r="B11" s="16"/>
    </row>
    <row r="12" spans="1:2" x14ac:dyDescent="0.2">
      <c r="A12" s="15" t="s">
        <v>8</v>
      </c>
      <c r="B12" s="16">
        <v>802</v>
      </c>
    </row>
    <row r="13" spans="1:2" x14ac:dyDescent="0.2">
      <c r="A13" s="15" t="s">
        <v>9</v>
      </c>
      <c r="B13" s="16"/>
    </row>
    <row r="14" spans="1:2" x14ac:dyDescent="0.2">
      <c r="A14" s="15" t="s">
        <v>10</v>
      </c>
      <c r="B14" s="16">
        <v>0</v>
      </c>
    </row>
    <row r="15" spans="1:2" x14ac:dyDescent="0.2">
      <c r="A15" s="15" t="s">
        <v>11</v>
      </c>
      <c r="B15" s="16">
        <v>931362</v>
      </c>
    </row>
    <row r="16" spans="1:2" s="4" customFormat="1" ht="11.25" x14ac:dyDescent="0.2">
      <c r="A16" s="13" t="s">
        <v>12</v>
      </c>
      <c r="B16" s="14">
        <f>SUM(B17:B19)</f>
        <v>94254</v>
      </c>
    </row>
    <row r="17" spans="1:2" x14ac:dyDescent="0.2">
      <c r="A17" s="15" t="s">
        <v>13</v>
      </c>
      <c r="B17" s="16"/>
    </row>
    <row r="18" spans="1:2" x14ac:dyDescent="0.2">
      <c r="A18" s="18" t="s">
        <v>14</v>
      </c>
      <c r="B18" s="16">
        <v>94254</v>
      </c>
    </row>
    <row r="19" spans="1:2" x14ac:dyDescent="0.2">
      <c r="A19" s="15" t="s">
        <v>15</v>
      </c>
      <c r="B19" s="16"/>
    </row>
    <row r="20" spans="1:2" s="4" customFormat="1" ht="11.25" x14ac:dyDescent="0.2">
      <c r="A20" s="13" t="s">
        <v>16</v>
      </c>
      <c r="B20" s="14">
        <f>B21+B22</f>
        <v>5457492</v>
      </c>
    </row>
    <row r="21" spans="1:2" x14ac:dyDescent="0.2">
      <c r="A21" s="15" t="s">
        <v>17</v>
      </c>
      <c r="B21" s="16">
        <v>338303</v>
      </c>
    </row>
    <row r="22" spans="1:2" x14ac:dyDescent="0.2">
      <c r="A22" s="18" t="s">
        <v>18</v>
      </c>
      <c r="B22" s="16">
        <v>5119189</v>
      </c>
    </row>
    <row r="23" spans="1:2" s="4" customFormat="1" ht="11.25" x14ac:dyDescent="0.2">
      <c r="A23" s="19" t="s">
        <v>19</v>
      </c>
      <c r="B23" s="14">
        <f>SUM(B24:B28)</f>
        <v>0</v>
      </c>
    </row>
    <row r="24" spans="1:2" x14ac:dyDescent="0.2">
      <c r="A24" s="15" t="s">
        <v>20</v>
      </c>
      <c r="B24" s="16"/>
    </row>
    <row r="25" spans="1:2" x14ac:dyDescent="0.2">
      <c r="A25" s="15" t="s">
        <v>21</v>
      </c>
      <c r="B25" s="16"/>
    </row>
    <row r="26" spans="1:2" x14ac:dyDescent="0.2">
      <c r="A26" s="15" t="s">
        <v>22</v>
      </c>
      <c r="B26" s="16"/>
    </row>
    <row r="27" spans="1:2" x14ac:dyDescent="0.2">
      <c r="A27" s="15" t="s">
        <v>23</v>
      </c>
      <c r="B27" s="16"/>
    </row>
    <row r="28" spans="1:2" x14ac:dyDescent="0.2">
      <c r="A28" s="15" t="s">
        <v>24</v>
      </c>
      <c r="B28" s="16"/>
    </row>
    <row r="29" spans="1:2" s="4" customFormat="1" ht="11.25" x14ac:dyDescent="0.2">
      <c r="A29" s="13" t="s">
        <v>25</v>
      </c>
      <c r="B29" s="14">
        <f>SUM(B30:B34)</f>
        <v>2147448</v>
      </c>
    </row>
    <row r="30" spans="1:2" x14ac:dyDescent="0.2">
      <c r="A30" s="15" t="s">
        <v>20</v>
      </c>
      <c r="B30" s="16"/>
    </row>
    <row r="31" spans="1:2" x14ac:dyDescent="0.2">
      <c r="A31" s="15" t="s">
        <v>26</v>
      </c>
      <c r="B31" s="16">
        <v>2147448</v>
      </c>
    </row>
    <row r="32" spans="1:2" x14ac:dyDescent="0.2">
      <c r="A32" s="15" t="s">
        <v>22</v>
      </c>
      <c r="B32" s="16"/>
    </row>
    <row r="33" spans="1:2" x14ac:dyDescent="0.2">
      <c r="A33" s="15" t="s">
        <v>23</v>
      </c>
      <c r="B33" s="16"/>
    </row>
    <row r="34" spans="1:2" x14ac:dyDescent="0.2">
      <c r="A34" s="15" t="s">
        <v>24</v>
      </c>
      <c r="B34" s="16"/>
    </row>
    <row r="35" spans="1:2" s="4" customFormat="1" ht="11.25" x14ac:dyDescent="0.2">
      <c r="A35" s="13" t="s">
        <v>27</v>
      </c>
      <c r="B35" s="20">
        <v>272</v>
      </c>
    </row>
    <row r="36" spans="1:2" s="4" customFormat="1" ht="18.75" customHeight="1" x14ac:dyDescent="0.2">
      <c r="A36" s="11" t="s">
        <v>28</v>
      </c>
      <c r="B36" s="12">
        <f>B37+B38+B45+B53+B59+B65+B66</f>
        <v>4014980</v>
      </c>
    </row>
    <row r="37" spans="1:2" s="4" customFormat="1" ht="11.25" x14ac:dyDescent="0.2">
      <c r="A37" s="13" t="s">
        <v>29</v>
      </c>
      <c r="B37" s="20"/>
    </row>
    <row r="38" spans="1:2" s="4" customFormat="1" ht="11.25" x14ac:dyDescent="0.2">
      <c r="A38" s="13" t="s">
        <v>30</v>
      </c>
      <c r="B38" s="14">
        <f>SUM(B39:B44)</f>
        <v>0</v>
      </c>
    </row>
    <row r="39" spans="1:2" x14ac:dyDescent="0.2">
      <c r="A39" s="15" t="s">
        <v>31</v>
      </c>
      <c r="B39" s="16"/>
    </row>
    <row r="40" spans="1:2" x14ac:dyDescent="0.2">
      <c r="A40" s="15" t="s">
        <v>32</v>
      </c>
      <c r="B40" s="16"/>
    </row>
    <row r="41" spans="1:2" x14ac:dyDescent="0.2">
      <c r="A41" s="15" t="s">
        <v>33</v>
      </c>
      <c r="B41" s="16"/>
    </row>
    <row r="42" spans="1:2" x14ac:dyDescent="0.2">
      <c r="A42" s="15" t="s">
        <v>34</v>
      </c>
      <c r="B42" s="16"/>
    </row>
    <row r="43" spans="1:2" x14ac:dyDescent="0.2">
      <c r="A43" s="18" t="s">
        <v>35</v>
      </c>
      <c r="B43" s="16"/>
    </row>
    <row r="44" spans="1:2" x14ac:dyDescent="0.2">
      <c r="A44" s="15" t="s">
        <v>36</v>
      </c>
      <c r="B44" s="16"/>
    </row>
    <row r="45" spans="1:2" s="4" customFormat="1" ht="11.25" x14ac:dyDescent="0.2">
      <c r="A45" s="13" t="s">
        <v>37</v>
      </c>
      <c r="B45" s="14">
        <f>SUM(B46:B52)</f>
        <v>765122</v>
      </c>
    </row>
    <row r="46" spans="1:2" x14ac:dyDescent="0.2">
      <c r="A46" s="15" t="s">
        <v>38</v>
      </c>
      <c r="B46" s="16">
        <v>160889</v>
      </c>
    </row>
    <row r="47" spans="1:2" x14ac:dyDescent="0.2">
      <c r="A47" s="15" t="s">
        <v>39</v>
      </c>
      <c r="B47" s="16"/>
    </row>
    <row r="48" spans="1:2" x14ac:dyDescent="0.2">
      <c r="A48" s="15" t="s">
        <v>40</v>
      </c>
      <c r="B48" s="16">
        <v>98</v>
      </c>
    </row>
    <row r="49" spans="1:2" x14ac:dyDescent="0.2">
      <c r="A49" s="15" t="s">
        <v>41</v>
      </c>
      <c r="B49" s="16"/>
    </row>
    <row r="50" spans="1:2" x14ac:dyDescent="0.2">
      <c r="A50" s="15" t="s">
        <v>42</v>
      </c>
      <c r="B50" s="16">
        <v>143561</v>
      </c>
    </row>
    <row r="51" spans="1:2" x14ac:dyDescent="0.2">
      <c r="A51" s="15" t="s">
        <v>43</v>
      </c>
      <c r="B51" s="16">
        <v>460574</v>
      </c>
    </row>
    <row r="52" spans="1:2" x14ac:dyDescent="0.2">
      <c r="A52" s="15" t="s">
        <v>44</v>
      </c>
      <c r="B52" s="16"/>
    </row>
    <row r="53" spans="1:2" s="4" customFormat="1" ht="11.25" x14ac:dyDescent="0.2">
      <c r="A53" s="19" t="s">
        <v>45</v>
      </c>
      <c r="B53" s="14">
        <f>SUM(B54:B58)</f>
        <v>0</v>
      </c>
    </row>
    <row r="54" spans="1:2" x14ac:dyDescent="0.2">
      <c r="A54" s="15" t="s">
        <v>20</v>
      </c>
      <c r="B54" s="16"/>
    </row>
    <row r="55" spans="1:2" x14ac:dyDescent="0.2">
      <c r="A55" s="15" t="s">
        <v>21</v>
      </c>
      <c r="B55" s="16"/>
    </row>
    <row r="56" spans="1:2" x14ac:dyDescent="0.2">
      <c r="A56" s="15" t="s">
        <v>22</v>
      </c>
      <c r="B56" s="16"/>
    </row>
    <row r="57" spans="1:2" x14ac:dyDescent="0.2">
      <c r="A57" s="15" t="s">
        <v>23</v>
      </c>
      <c r="B57" s="16"/>
    </row>
    <row r="58" spans="1:2" x14ac:dyDescent="0.2">
      <c r="A58" s="15" t="s">
        <v>24</v>
      </c>
      <c r="B58" s="16"/>
    </row>
    <row r="59" spans="1:2" s="4" customFormat="1" ht="11.25" x14ac:dyDescent="0.2">
      <c r="A59" s="13" t="s">
        <v>46</v>
      </c>
      <c r="B59" s="14">
        <f>SUM(B60:B64)</f>
        <v>2364908</v>
      </c>
    </row>
    <row r="60" spans="1:2" x14ac:dyDescent="0.2">
      <c r="A60" s="15" t="s">
        <v>20</v>
      </c>
      <c r="B60" s="16"/>
    </row>
    <row r="61" spans="1:2" x14ac:dyDescent="0.2">
      <c r="A61" s="15" t="s">
        <v>21</v>
      </c>
      <c r="B61" s="16">
        <v>264908</v>
      </c>
    </row>
    <row r="62" spans="1:2" x14ac:dyDescent="0.2">
      <c r="A62" s="15" t="s">
        <v>22</v>
      </c>
      <c r="B62" s="16">
        <v>2100000</v>
      </c>
    </row>
    <row r="63" spans="1:2" x14ac:dyDescent="0.2">
      <c r="A63" s="15" t="s">
        <v>23</v>
      </c>
      <c r="B63" s="16"/>
    </row>
    <row r="64" spans="1:2" x14ac:dyDescent="0.2">
      <c r="A64" s="15" t="s">
        <v>24</v>
      </c>
      <c r="B64" s="16"/>
    </row>
    <row r="65" spans="1:3" s="4" customFormat="1" ht="11.25" x14ac:dyDescent="0.2">
      <c r="A65" s="13" t="s">
        <v>47</v>
      </c>
      <c r="B65" s="20">
        <v>5931</v>
      </c>
    </row>
    <row r="66" spans="1:3" s="4" customFormat="1" ht="11.25" x14ac:dyDescent="0.2">
      <c r="A66" s="13" t="s">
        <v>48</v>
      </c>
      <c r="B66" s="14">
        <f>B67+B68</f>
        <v>879019</v>
      </c>
    </row>
    <row r="67" spans="1:3" x14ac:dyDescent="0.2">
      <c r="A67" s="15" t="s">
        <v>49</v>
      </c>
      <c r="B67" s="16">
        <v>879019</v>
      </c>
    </row>
    <row r="68" spans="1:3" x14ac:dyDescent="0.2">
      <c r="A68" s="15" t="s">
        <v>50</v>
      </c>
      <c r="B68" s="16"/>
    </row>
    <row r="69" spans="1:3" s="4" customFormat="1" ht="19.5" customHeight="1" x14ac:dyDescent="0.2">
      <c r="A69" s="11" t="s">
        <v>51</v>
      </c>
      <c r="B69" s="12">
        <f>B8+B36</f>
        <v>12646610</v>
      </c>
      <c r="C69" s="17"/>
    </row>
    <row r="70" spans="1:3" s="4" customFormat="1" ht="11.25" x14ac:dyDescent="0.2"/>
    <row r="71" spans="1:3" ht="12.75" customHeight="1" x14ac:dyDescent="0.2">
      <c r="A71" s="87" t="s">
        <v>52</v>
      </c>
      <c r="B71" s="88"/>
    </row>
    <row r="72" spans="1:3" s="4" customFormat="1" ht="11.25" customHeight="1" x14ac:dyDescent="0.2">
      <c r="A72" s="87"/>
      <c r="B72" s="88"/>
    </row>
    <row r="73" spans="1:3" s="4" customFormat="1" ht="18" customHeight="1" x14ac:dyDescent="0.2">
      <c r="A73" s="11" t="s">
        <v>53</v>
      </c>
      <c r="B73" s="12">
        <f>B74+B102+B106</f>
        <v>11303679</v>
      </c>
    </row>
    <row r="74" spans="1:3" s="4" customFormat="1" ht="11.25" x14ac:dyDescent="0.2">
      <c r="A74" s="13" t="s">
        <v>54</v>
      </c>
      <c r="B74" s="14">
        <f>B75+B84+B85-ABS(B88)+B89+B92+B99-ABS(B100)+B101</f>
        <v>8815854</v>
      </c>
    </row>
    <row r="75" spans="1:3" x14ac:dyDescent="0.2">
      <c r="A75" s="15" t="s">
        <v>55</v>
      </c>
      <c r="B75" s="21">
        <f>B76+B80</f>
        <v>8634441</v>
      </c>
    </row>
    <row r="76" spans="1:3" x14ac:dyDescent="0.2">
      <c r="A76" s="15" t="s">
        <v>56</v>
      </c>
      <c r="B76" s="21">
        <f>SUM(B77:B79)</f>
        <v>8634441</v>
      </c>
    </row>
    <row r="77" spans="1:3" x14ac:dyDescent="0.2">
      <c r="A77" s="15" t="s">
        <v>57</v>
      </c>
      <c r="B77" s="16"/>
    </row>
    <row r="78" spans="1:3" ht="12.75" customHeight="1" x14ac:dyDescent="0.2">
      <c r="A78" s="22" t="s">
        <v>58</v>
      </c>
      <c r="B78" s="16">
        <v>8634441</v>
      </c>
    </row>
    <row r="79" spans="1:3" x14ac:dyDescent="0.2">
      <c r="A79" s="15" t="s">
        <v>59</v>
      </c>
      <c r="B79" s="16"/>
    </row>
    <row r="80" spans="1:3" x14ac:dyDescent="0.2">
      <c r="A80" s="15" t="s">
        <v>60</v>
      </c>
      <c r="B80" s="23">
        <f>SUM(B81:B83)</f>
        <v>0</v>
      </c>
    </row>
    <row r="81" spans="1:2" x14ac:dyDescent="0.2">
      <c r="A81" s="15" t="s">
        <v>61</v>
      </c>
      <c r="B81" s="24"/>
    </row>
    <row r="82" spans="1:2" x14ac:dyDescent="0.2">
      <c r="A82" s="15" t="s">
        <v>62</v>
      </c>
      <c r="B82" s="24"/>
    </row>
    <row r="83" spans="1:2" x14ac:dyDescent="0.2">
      <c r="A83" s="15" t="s">
        <v>63</v>
      </c>
      <c r="B83" s="24"/>
    </row>
    <row r="84" spans="1:2" x14ac:dyDescent="0.2">
      <c r="A84" s="15" t="s">
        <v>64</v>
      </c>
      <c r="B84" s="16">
        <v>114192</v>
      </c>
    </row>
    <row r="85" spans="1:2" x14ac:dyDescent="0.2">
      <c r="A85" s="15" t="s">
        <v>65</v>
      </c>
      <c r="B85" s="21">
        <f>B86+B87</f>
        <v>408343</v>
      </c>
    </row>
    <row r="86" spans="1:2" x14ac:dyDescent="0.2">
      <c r="A86" s="15" t="s">
        <v>66</v>
      </c>
      <c r="B86" s="16"/>
    </row>
    <row r="87" spans="1:2" x14ac:dyDescent="0.2">
      <c r="A87" s="15" t="s">
        <v>67</v>
      </c>
      <c r="B87" s="16">
        <v>408343</v>
      </c>
    </row>
    <row r="88" spans="1:2" x14ac:dyDescent="0.2">
      <c r="A88" s="18" t="s">
        <v>68</v>
      </c>
      <c r="B88" s="25"/>
    </row>
    <row r="89" spans="1:2" x14ac:dyDescent="0.2">
      <c r="A89" s="15" t="s">
        <v>69</v>
      </c>
      <c r="B89" s="21">
        <f>B90-ABS(B91)</f>
        <v>-309225</v>
      </c>
    </row>
    <row r="90" spans="1:2" x14ac:dyDescent="0.2">
      <c r="A90" s="15" t="s">
        <v>70</v>
      </c>
      <c r="B90" s="16"/>
    </row>
    <row r="91" spans="1:2" x14ac:dyDescent="0.2">
      <c r="A91" s="15" t="s">
        <v>71</v>
      </c>
      <c r="B91" s="25">
        <v>-309225</v>
      </c>
    </row>
    <row r="92" spans="1:2" x14ac:dyDescent="0.2">
      <c r="A92" s="15" t="s">
        <v>72</v>
      </c>
      <c r="B92" s="21">
        <f>SUM(B93:B98)</f>
        <v>0</v>
      </c>
    </row>
    <row r="93" spans="1:2" x14ac:dyDescent="0.2">
      <c r="A93" s="15" t="s">
        <v>73</v>
      </c>
      <c r="B93" s="16"/>
    </row>
    <row r="94" spans="1:2" ht="22.5" x14ac:dyDescent="0.2">
      <c r="A94" s="22" t="s">
        <v>74</v>
      </c>
      <c r="B94" s="16"/>
    </row>
    <row r="95" spans="1:2" x14ac:dyDescent="0.2">
      <c r="A95" s="15" t="s">
        <v>75</v>
      </c>
      <c r="B95" s="16"/>
    </row>
    <row r="96" spans="1:2" x14ac:dyDescent="0.2">
      <c r="A96" s="15" t="s">
        <v>76</v>
      </c>
      <c r="B96" s="16"/>
    </row>
    <row r="97" spans="1:2" ht="22.5" x14ac:dyDescent="0.2">
      <c r="A97" s="22" t="s">
        <v>77</v>
      </c>
      <c r="B97" s="16"/>
    </row>
    <row r="98" spans="1:2" x14ac:dyDescent="0.2">
      <c r="A98" s="15" t="s">
        <v>78</v>
      </c>
      <c r="B98" s="16"/>
    </row>
    <row r="99" spans="1:2" x14ac:dyDescent="0.2">
      <c r="A99" s="15" t="s">
        <v>79</v>
      </c>
      <c r="B99" s="53">
        <v>-31897</v>
      </c>
    </row>
    <row r="100" spans="1:2" x14ac:dyDescent="0.2">
      <c r="A100" s="15" t="s">
        <v>80</v>
      </c>
      <c r="B100" s="25"/>
    </row>
    <row r="101" spans="1:2" x14ac:dyDescent="0.2">
      <c r="A101" s="15" t="s">
        <v>81</v>
      </c>
      <c r="B101" s="16"/>
    </row>
    <row r="102" spans="1:2" s="4" customFormat="1" ht="11.25" x14ac:dyDescent="0.2">
      <c r="A102" s="13" t="s">
        <v>82</v>
      </c>
      <c r="B102" s="14">
        <f>B103+B104+B105</f>
        <v>0</v>
      </c>
    </row>
    <row r="103" spans="1:2" x14ac:dyDescent="0.2">
      <c r="A103" s="15" t="s">
        <v>83</v>
      </c>
      <c r="B103" s="16"/>
    </row>
    <row r="104" spans="1:2" x14ac:dyDescent="0.2">
      <c r="A104" s="15" t="s">
        <v>84</v>
      </c>
      <c r="B104" s="16"/>
    </row>
    <row r="105" spans="1:2" x14ac:dyDescent="0.2">
      <c r="A105" s="15" t="s">
        <v>85</v>
      </c>
      <c r="B105" s="16"/>
    </row>
    <row r="106" spans="1:2" s="4" customFormat="1" ht="11.25" x14ac:dyDescent="0.2">
      <c r="A106" s="13" t="s">
        <v>86</v>
      </c>
      <c r="B106" s="14">
        <f>B107+B114</f>
        <v>2487825</v>
      </c>
    </row>
    <row r="107" spans="1:2" s="4" customFormat="1" ht="11.25" x14ac:dyDescent="0.2">
      <c r="A107" s="15" t="s">
        <v>87</v>
      </c>
      <c r="B107" s="21">
        <f>SUM(B108:B113)</f>
        <v>2487825</v>
      </c>
    </row>
    <row r="108" spans="1:2" s="4" customFormat="1" ht="11.25" x14ac:dyDescent="0.2">
      <c r="A108" s="15" t="s">
        <v>88</v>
      </c>
      <c r="B108" s="16">
        <v>560076</v>
      </c>
    </row>
    <row r="109" spans="1:2" s="4" customFormat="1" ht="22.5" x14ac:dyDescent="0.2">
      <c r="A109" s="22" t="s">
        <v>89</v>
      </c>
      <c r="B109" s="16"/>
    </row>
    <row r="110" spans="1:2" s="4" customFormat="1" ht="11.25" x14ac:dyDescent="0.2">
      <c r="A110" s="15" t="s">
        <v>90</v>
      </c>
      <c r="B110" s="16"/>
    </row>
    <row r="111" spans="1:2" s="4" customFormat="1" ht="11.25" x14ac:dyDescent="0.2">
      <c r="A111" s="15" t="s">
        <v>91</v>
      </c>
      <c r="B111" s="16">
        <v>1927749</v>
      </c>
    </row>
    <row r="112" spans="1:2" s="4" customFormat="1" ht="11.25" x14ac:dyDescent="0.2">
      <c r="A112" s="15" t="s">
        <v>92</v>
      </c>
      <c r="B112" s="16"/>
    </row>
    <row r="113" spans="1:2" s="4" customFormat="1" ht="11.25" x14ac:dyDescent="0.2">
      <c r="A113" s="15" t="s">
        <v>93</v>
      </c>
      <c r="B113" s="16"/>
    </row>
    <row r="114" spans="1:2" s="4" customFormat="1" ht="11.25" x14ac:dyDescent="0.2">
      <c r="A114" s="15" t="s">
        <v>94</v>
      </c>
      <c r="B114" s="16"/>
    </row>
    <row r="115" spans="1:2" s="4" customFormat="1" ht="19.5" customHeight="1" x14ac:dyDescent="0.2">
      <c r="A115" s="11" t="s">
        <v>95</v>
      </c>
      <c r="B115" s="12">
        <f>B116+B121+B127+B128+B129</f>
        <v>991420</v>
      </c>
    </row>
    <row r="116" spans="1:2" x14ac:dyDescent="0.2">
      <c r="A116" s="15" t="s">
        <v>96</v>
      </c>
      <c r="B116" s="21">
        <f>SUM(B117:B120)</f>
        <v>0</v>
      </c>
    </row>
    <row r="117" spans="1:2" x14ac:dyDescent="0.2">
      <c r="A117" s="18" t="s">
        <v>97</v>
      </c>
      <c r="B117" s="16"/>
    </row>
    <row r="118" spans="1:2" x14ac:dyDescent="0.2">
      <c r="A118" s="15" t="s">
        <v>98</v>
      </c>
      <c r="B118" s="16"/>
    </row>
    <row r="119" spans="1:2" x14ac:dyDescent="0.2">
      <c r="A119" s="15" t="s">
        <v>99</v>
      </c>
      <c r="B119" s="16"/>
    </row>
    <row r="120" spans="1:2" x14ac:dyDescent="0.2">
      <c r="A120" s="15" t="s">
        <v>100</v>
      </c>
      <c r="B120" s="16"/>
    </row>
    <row r="121" spans="1:2" x14ac:dyDescent="0.2">
      <c r="A121" s="15" t="s">
        <v>101</v>
      </c>
      <c r="B121" s="21">
        <f>SUM(B122:B126)</f>
        <v>145712</v>
      </c>
    </row>
    <row r="122" spans="1:2" x14ac:dyDescent="0.2">
      <c r="A122" s="15" t="s">
        <v>102</v>
      </c>
      <c r="B122" s="16"/>
    </row>
    <row r="123" spans="1:2" x14ac:dyDescent="0.2">
      <c r="A123" s="15" t="s">
        <v>103</v>
      </c>
      <c r="B123" s="16"/>
    </row>
    <row r="124" spans="1:2" x14ac:dyDescent="0.2">
      <c r="A124" s="15" t="s">
        <v>104</v>
      </c>
      <c r="B124" s="16"/>
    </row>
    <row r="125" spans="1:2" x14ac:dyDescent="0.2">
      <c r="A125" s="15" t="s">
        <v>23</v>
      </c>
      <c r="B125" s="16"/>
    </row>
    <row r="126" spans="1:2" x14ac:dyDescent="0.2">
      <c r="A126" s="15" t="s">
        <v>105</v>
      </c>
      <c r="B126" s="16">
        <v>145712</v>
      </c>
    </row>
    <row r="127" spans="1:2" x14ac:dyDescent="0.2">
      <c r="A127" s="22" t="s">
        <v>106</v>
      </c>
      <c r="B127" s="16"/>
    </row>
    <row r="128" spans="1:2" x14ac:dyDescent="0.2">
      <c r="A128" s="15" t="s">
        <v>107</v>
      </c>
      <c r="B128" s="16">
        <v>829279</v>
      </c>
    </row>
    <row r="129" spans="1:2" x14ac:dyDescent="0.2">
      <c r="A129" s="15" t="s">
        <v>108</v>
      </c>
      <c r="B129" s="16">
        <v>16429</v>
      </c>
    </row>
    <row r="130" spans="1:2" s="4" customFormat="1" ht="19.5" customHeight="1" x14ac:dyDescent="0.2">
      <c r="A130" s="11" t="s">
        <v>109</v>
      </c>
      <c r="B130" s="12">
        <f>B131+B132+B133+B139+B140+B148</f>
        <v>351511</v>
      </c>
    </row>
    <row r="131" spans="1:2" x14ac:dyDescent="0.2">
      <c r="A131" s="22" t="s">
        <v>110</v>
      </c>
      <c r="B131" s="16"/>
    </row>
    <row r="132" spans="1:2" x14ac:dyDescent="0.2">
      <c r="A132" s="15" t="s">
        <v>111</v>
      </c>
      <c r="B132" s="16"/>
    </row>
    <row r="133" spans="1:2" x14ac:dyDescent="0.2">
      <c r="A133" s="15" t="s">
        <v>112</v>
      </c>
      <c r="B133" s="21">
        <f>SUM(B134:B138)</f>
        <v>165380</v>
      </c>
    </row>
    <row r="134" spans="1:2" x14ac:dyDescent="0.2">
      <c r="A134" s="15" t="s">
        <v>102</v>
      </c>
      <c r="B134" s="16"/>
    </row>
    <row r="135" spans="1:2" x14ac:dyDescent="0.2">
      <c r="A135" s="15" t="s">
        <v>103</v>
      </c>
      <c r="B135" s="16"/>
    </row>
    <row r="136" spans="1:2" x14ac:dyDescent="0.2">
      <c r="A136" s="15" t="s">
        <v>104</v>
      </c>
      <c r="B136" s="16"/>
    </row>
    <row r="137" spans="1:2" x14ac:dyDescent="0.2">
      <c r="A137" s="15" t="s">
        <v>23</v>
      </c>
      <c r="B137" s="16"/>
    </row>
    <row r="138" spans="1:2" x14ac:dyDescent="0.2">
      <c r="A138" s="15" t="s">
        <v>105</v>
      </c>
      <c r="B138" s="16">
        <v>165380</v>
      </c>
    </row>
    <row r="139" spans="1:2" x14ac:dyDescent="0.2">
      <c r="A139" s="22" t="s">
        <v>113</v>
      </c>
      <c r="B139" s="16"/>
    </row>
    <row r="140" spans="1:2" x14ac:dyDescent="0.2">
      <c r="A140" s="15" t="s">
        <v>114</v>
      </c>
      <c r="B140" s="21">
        <f>SUM(B141:B147)</f>
        <v>174243</v>
      </c>
    </row>
    <row r="141" spans="1:2" x14ac:dyDescent="0.2">
      <c r="A141" s="15" t="s">
        <v>115</v>
      </c>
      <c r="B141" s="16"/>
    </row>
    <row r="142" spans="1:2" x14ac:dyDescent="0.2">
      <c r="A142" s="15" t="s">
        <v>116</v>
      </c>
      <c r="B142" s="16"/>
    </row>
    <row r="143" spans="1:2" x14ac:dyDescent="0.2">
      <c r="A143" s="15" t="s">
        <v>117</v>
      </c>
      <c r="B143" s="16">
        <v>42149</v>
      </c>
    </row>
    <row r="144" spans="1:2" x14ac:dyDescent="0.2">
      <c r="A144" s="15" t="s">
        <v>118</v>
      </c>
      <c r="B144" s="16">
        <v>59440</v>
      </c>
    </row>
    <row r="145" spans="1:2" x14ac:dyDescent="0.2">
      <c r="A145" s="15" t="s">
        <v>119</v>
      </c>
      <c r="B145" s="16"/>
    </row>
    <row r="146" spans="1:2" x14ac:dyDescent="0.2">
      <c r="A146" s="15" t="s">
        <v>120</v>
      </c>
      <c r="B146" s="16">
        <v>72654</v>
      </c>
    </row>
    <row r="147" spans="1:2" x14ac:dyDescent="0.2">
      <c r="A147" s="15" t="s">
        <v>121</v>
      </c>
      <c r="B147" s="16"/>
    </row>
    <row r="148" spans="1:2" x14ac:dyDescent="0.2">
      <c r="A148" s="15" t="s">
        <v>47</v>
      </c>
      <c r="B148" s="16">
        <v>11888</v>
      </c>
    </row>
    <row r="149" spans="1:2" s="4" customFormat="1" ht="20.25" customHeight="1" x14ac:dyDescent="0.2">
      <c r="A149" s="11" t="s">
        <v>122</v>
      </c>
      <c r="B149" s="12">
        <f>B73+B115+B130</f>
        <v>12646610</v>
      </c>
    </row>
    <row r="150" spans="1:2" s="1" customFormat="1" ht="11.25" x14ac:dyDescent="0.2"/>
    <row r="151" spans="1:2" s="1" customFormat="1" ht="21.75" customHeight="1" x14ac:dyDescent="0.2">
      <c r="A151" s="26" t="s">
        <v>123</v>
      </c>
      <c r="B151" s="27"/>
    </row>
    <row r="152" spans="1:2" s="30" customFormat="1" ht="19.5" customHeight="1" x14ac:dyDescent="0.2">
      <c r="A152" s="28" t="s">
        <v>124</v>
      </c>
      <c r="B152" s="29"/>
    </row>
    <row r="153" spans="1:2" s="32" customFormat="1" ht="11.25" x14ac:dyDescent="0.2">
      <c r="A153" s="13" t="s">
        <v>125</v>
      </c>
      <c r="B153" s="31">
        <f>B154+B155</f>
        <v>606213</v>
      </c>
    </row>
    <row r="154" spans="1:2" s="1" customFormat="1" ht="11.25" x14ac:dyDescent="0.2">
      <c r="A154" s="15" t="s">
        <v>126</v>
      </c>
      <c r="B154" s="24"/>
    </row>
    <row r="155" spans="1:2" s="1" customFormat="1" ht="10.5" customHeight="1" x14ac:dyDescent="0.2">
      <c r="A155" s="22" t="s">
        <v>127</v>
      </c>
      <c r="B155" s="24">
        <v>606213</v>
      </c>
    </row>
    <row r="156" spans="1:2" s="32" customFormat="1" ht="9.75" customHeight="1" x14ac:dyDescent="0.2">
      <c r="A156" s="19" t="s">
        <v>128</v>
      </c>
      <c r="B156" s="33"/>
    </row>
    <row r="157" spans="1:2" s="32" customFormat="1" ht="11.25" x14ac:dyDescent="0.2">
      <c r="A157" s="13" t="s">
        <v>129</v>
      </c>
      <c r="B157" s="33"/>
    </row>
    <row r="158" spans="1:2" s="32" customFormat="1" ht="11.25" x14ac:dyDescent="0.2">
      <c r="A158" s="13" t="s">
        <v>130</v>
      </c>
      <c r="B158" s="31">
        <f>B159+B160+B161+B162</f>
        <v>0</v>
      </c>
    </row>
    <row r="159" spans="1:2" s="1" customFormat="1" ht="11.25" x14ac:dyDescent="0.2">
      <c r="A159" s="15" t="s">
        <v>131</v>
      </c>
      <c r="B159" s="24"/>
    </row>
    <row r="160" spans="1:2" s="1" customFormat="1" ht="11.25" x14ac:dyDescent="0.2">
      <c r="A160" s="22" t="s">
        <v>132</v>
      </c>
      <c r="B160" s="24"/>
    </row>
    <row r="161" spans="1:2" s="1" customFormat="1" ht="11.25" x14ac:dyDescent="0.2">
      <c r="A161" s="15" t="s">
        <v>133</v>
      </c>
      <c r="B161" s="24"/>
    </row>
    <row r="162" spans="1:2" s="1" customFormat="1" ht="12" customHeight="1" x14ac:dyDescent="0.2">
      <c r="A162" s="22" t="s">
        <v>134</v>
      </c>
      <c r="B162" s="24"/>
    </row>
    <row r="163" spans="1:2" s="32" customFormat="1" ht="11.25" x14ac:dyDescent="0.2">
      <c r="A163" s="13" t="s">
        <v>135</v>
      </c>
      <c r="B163" s="31">
        <f>B164+B165</f>
        <v>469813</v>
      </c>
    </row>
    <row r="164" spans="1:2" s="1" customFormat="1" ht="11.25" x14ac:dyDescent="0.2">
      <c r="A164" s="22" t="s">
        <v>136</v>
      </c>
      <c r="B164" s="24">
        <v>5549</v>
      </c>
    </row>
    <row r="165" spans="1:2" s="1" customFormat="1" ht="11.25" customHeight="1" x14ac:dyDescent="0.2">
      <c r="A165" s="22" t="s">
        <v>137</v>
      </c>
      <c r="B165" s="23">
        <f>SUM(B166:B171)</f>
        <v>464264</v>
      </c>
    </row>
    <row r="166" spans="1:2" s="1" customFormat="1" ht="11.25" customHeight="1" x14ac:dyDescent="0.2">
      <c r="A166" s="22" t="s">
        <v>138</v>
      </c>
      <c r="B166" s="24">
        <v>375000</v>
      </c>
    </row>
    <row r="167" spans="1:2" s="1" customFormat="1" ht="22.5" customHeight="1" x14ac:dyDescent="0.2">
      <c r="A167" s="22" t="s">
        <v>139</v>
      </c>
      <c r="B167" s="24">
        <v>36565</v>
      </c>
    </row>
    <row r="168" spans="1:2" s="1" customFormat="1" ht="11.25" customHeight="1" x14ac:dyDescent="0.2">
      <c r="A168" s="22" t="s">
        <v>140</v>
      </c>
      <c r="B168" s="24"/>
    </row>
    <row r="169" spans="1:2" s="1" customFormat="1" ht="11.25" customHeight="1" x14ac:dyDescent="0.2">
      <c r="A169" s="22" t="s">
        <v>141</v>
      </c>
      <c r="B169" s="24"/>
    </row>
    <row r="170" spans="1:2" s="1" customFormat="1" ht="11.25" customHeight="1" x14ac:dyDescent="0.2">
      <c r="A170" s="22" t="s">
        <v>142</v>
      </c>
      <c r="B170" s="24">
        <v>52699</v>
      </c>
    </row>
    <row r="171" spans="1:2" s="1" customFormat="1" ht="11.25" customHeight="1" x14ac:dyDescent="0.2">
      <c r="A171" s="22" t="s">
        <v>143</v>
      </c>
      <c r="B171" s="24"/>
    </row>
    <row r="172" spans="1:2" s="32" customFormat="1" ht="11.25" x14ac:dyDescent="0.2">
      <c r="A172" s="19" t="s">
        <v>144</v>
      </c>
      <c r="B172" s="31">
        <f>B173+B174+B175</f>
        <v>-799991</v>
      </c>
    </row>
    <row r="173" spans="1:2" s="1" customFormat="1" ht="11.25" x14ac:dyDescent="0.2">
      <c r="A173" s="22" t="s">
        <v>145</v>
      </c>
      <c r="B173" s="24">
        <v>-624170</v>
      </c>
    </row>
    <row r="174" spans="1:2" s="1" customFormat="1" ht="11.25" x14ac:dyDescent="0.2">
      <c r="A174" s="22" t="s">
        <v>146</v>
      </c>
      <c r="B174" s="24">
        <v>-175821</v>
      </c>
    </row>
    <row r="175" spans="1:2" s="1" customFormat="1" ht="11.25" x14ac:dyDescent="0.2">
      <c r="A175" s="22" t="s">
        <v>147</v>
      </c>
      <c r="B175" s="24"/>
    </row>
    <row r="176" spans="1:2" s="32" customFormat="1" ht="11.25" x14ac:dyDescent="0.2">
      <c r="A176" s="19" t="s">
        <v>148</v>
      </c>
      <c r="B176" s="31">
        <f>B177+B178+B179+B180+B181</f>
        <v>-350258</v>
      </c>
    </row>
    <row r="177" spans="1:2" s="1" customFormat="1" ht="11.25" x14ac:dyDescent="0.2">
      <c r="A177" s="22" t="s">
        <v>149</v>
      </c>
      <c r="B177" s="24">
        <v>-322264</v>
      </c>
    </row>
    <row r="178" spans="1:2" s="1" customFormat="1" ht="11.25" x14ac:dyDescent="0.2">
      <c r="A178" s="22" t="s">
        <v>150</v>
      </c>
      <c r="B178" s="24">
        <v>-23146</v>
      </c>
    </row>
    <row r="179" spans="1:2" s="1" customFormat="1" ht="12" customHeight="1" x14ac:dyDescent="0.2">
      <c r="A179" s="22" t="s">
        <v>151</v>
      </c>
      <c r="B179" s="24">
        <v>-4848</v>
      </c>
    </row>
    <row r="180" spans="1:2" s="1" customFormat="1" ht="11.25" x14ac:dyDescent="0.2">
      <c r="A180" s="22" t="s">
        <v>152</v>
      </c>
      <c r="B180" s="24"/>
    </row>
    <row r="181" spans="1:2" s="1" customFormat="1" ht="11.25" x14ac:dyDescent="0.2">
      <c r="A181" s="22" t="s">
        <v>153</v>
      </c>
      <c r="B181" s="24"/>
    </row>
    <row r="182" spans="1:2" s="32" customFormat="1" ht="11.25" x14ac:dyDescent="0.2">
      <c r="A182" s="19" t="s">
        <v>154</v>
      </c>
      <c r="B182" s="33">
        <v>-521300</v>
      </c>
    </row>
    <row r="183" spans="1:2" s="32" customFormat="1" ht="11.25" x14ac:dyDescent="0.2">
      <c r="A183" s="19" t="s">
        <v>155</v>
      </c>
      <c r="B183" s="31">
        <f>SUM(B184:B189)</f>
        <v>395101</v>
      </c>
    </row>
    <row r="184" spans="1:2" s="1" customFormat="1" ht="11.25" x14ac:dyDescent="0.2">
      <c r="A184" s="22" t="s">
        <v>156</v>
      </c>
      <c r="B184" s="24">
        <v>204186</v>
      </c>
    </row>
    <row r="185" spans="1:2" s="1" customFormat="1" ht="11.25" x14ac:dyDescent="0.2">
      <c r="A185" s="22" t="s">
        <v>157</v>
      </c>
      <c r="B185" s="24"/>
    </row>
    <row r="186" spans="1:2" s="1" customFormat="1" ht="11.25" x14ac:dyDescent="0.2">
      <c r="A186" s="22" t="s">
        <v>158</v>
      </c>
      <c r="B186" s="24"/>
    </row>
    <row r="187" spans="1:2" s="1" customFormat="1" ht="11.25" x14ac:dyDescent="0.2">
      <c r="A187" s="22" t="s">
        <v>159</v>
      </c>
      <c r="B187" s="24">
        <v>190915</v>
      </c>
    </row>
    <row r="188" spans="1:2" s="1" customFormat="1" ht="11.25" x14ac:dyDescent="0.2">
      <c r="A188" s="22" t="s">
        <v>160</v>
      </c>
      <c r="B188" s="24"/>
    </row>
    <row r="189" spans="1:2" s="1" customFormat="1" ht="11.25" x14ac:dyDescent="0.2">
      <c r="A189" s="22" t="s">
        <v>161</v>
      </c>
      <c r="B189" s="24"/>
    </row>
    <row r="190" spans="1:2" s="32" customFormat="1" ht="11.25" x14ac:dyDescent="0.2">
      <c r="A190" s="19" t="s">
        <v>162</v>
      </c>
      <c r="B190" s="33"/>
    </row>
    <row r="191" spans="1:2" s="32" customFormat="1" ht="11.25" x14ac:dyDescent="0.2">
      <c r="A191" s="19" t="s">
        <v>163</v>
      </c>
      <c r="B191" s="31">
        <f>B192+B193</f>
        <v>126432</v>
      </c>
    </row>
    <row r="192" spans="1:2" s="1" customFormat="1" ht="11.25" x14ac:dyDescent="0.2">
      <c r="A192" s="22" t="s">
        <v>164</v>
      </c>
      <c r="B192" s="24"/>
    </row>
    <row r="193" spans="1:2" s="1" customFormat="1" ht="11.25" x14ac:dyDescent="0.2">
      <c r="A193" s="22" t="s">
        <v>165</v>
      </c>
      <c r="B193" s="24">
        <v>126432</v>
      </c>
    </row>
    <row r="194" spans="1:2" s="32" customFormat="1" ht="11.25" x14ac:dyDescent="0.2">
      <c r="A194" s="19" t="s">
        <v>166</v>
      </c>
      <c r="B194" s="31">
        <f>B195+B196</f>
        <v>0</v>
      </c>
    </row>
    <row r="195" spans="1:2" s="1" customFormat="1" ht="11.25" x14ac:dyDescent="0.2">
      <c r="A195" s="22" t="s">
        <v>167</v>
      </c>
      <c r="B195" s="24"/>
    </row>
    <row r="196" spans="1:2" s="1" customFormat="1" ht="11.25" x14ac:dyDescent="0.2">
      <c r="A196" s="22" t="s">
        <v>168</v>
      </c>
      <c r="B196" s="24"/>
    </row>
    <row r="197" spans="1:2" s="1" customFormat="1" ht="22.5" x14ac:dyDescent="0.2">
      <c r="A197" s="34" t="s">
        <v>169</v>
      </c>
      <c r="B197" s="35">
        <f>B153+B156+B157+B158+B163+B172+B176+B182+B183+B190+B191+B194</f>
        <v>-73990</v>
      </c>
    </row>
    <row r="198" spans="1:2" s="1" customFormat="1" ht="11.25" x14ac:dyDescent="0.2">
      <c r="A198" s="22" t="s">
        <v>170</v>
      </c>
      <c r="B198" s="23">
        <f>B199+B202</f>
        <v>35862</v>
      </c>
    </row>
    <row r="199" spans="1:2" s="1" customFormat="1" ht="11.25" x14ac:dyDescent="0.2">
      <c r="A199" s="22" t="s">
        <v>171</v>
      </c>
      <c r="B199" s="23">
        <f>B200+B201</f>
        <v>0</v>
      </c>
    </row>
    <row r="200" spans="1:2" s="1" customFormat="1" ht="11.25" x14ac:dyDescent="0.2">
      <c r="A200" s="22" t="s">
        <v>172</v>
      </c>
      <c r="B200" s="24"/>
    </row>
    <row r="201" spans="1:2" s="1" customFormat="1" ht="11.25" x14ac:dyDescent="0.2">
      <c r="A201" s="22" t="s">
        <v>173</v>
      </c>
      <c r="B201" s="24"/>
    </row>
    <row r="202" spans="1:2" s="1" customFormat="1" ht="11.25" x14ac:dyDescent="0.2">
      <c r="A202" s="22" t="s">
        <v>174</v>
      </c>
      <c r="B202" s="23">
        <f>B203+B204</f>
        <v>35862</v>
      </c>
    </row>
    <row r="203" spans="1:2" s="1" customFormat="1" ht="11.25" x14ac:dyDescent="0.2">
      <c r="A203" s="22" t="s">
        <v>175</v>
      </c>
      <c r="B203" s="24"/>
    </row>
    <row r="204" spans="1:2" s="1" customFormat="1" ht="11.25" x14ac:dyDescent="0.2">
      <c r="A204" s="22" t="s">
        <v>176</v>
      </c>
      <c r="B204" s="24">
        <v>35862</v>
      </c>
    </row>
    <row r="205" spans="1:2" s="1" customFormat="1" ht="11.25" x14ac:dyDescent="0.2">
      <c r="A205" s="22" t="s">
        <v>177</v>
      </c>
      <c r="B205" s="23">
        <f>B206+B207+B208</f>
        <v>0</v>
      </c>
    </row>
    <row r="206" spans="1:2" s="1" customFormat="1" ht="11.25" x14ac:dyDescent="0.2">
      <c r="A206" s="22" t="s">
        <v>178</v>
      </c>
      <c r="B206" s="24"/>
    </row>
    <row r="207" spans="1:2" s="1" customFormat="1" ht="11.25" x14ac:dyDescent="0.2">
      <c r="A207" s="22" t="s">
        <v>179</v>
      </c>
      <c r="B207" s="24"/>
    </row>
    <row r="208" spans="1:2" s="1" customFormat="1" ht="11.25" x14ac:dyDescent="0.2">
      <c r="A208" s="22" t="s">
        <v>180</v>
      </c>
      <c r="B208" s="24"/>
    </row>
    <row r="209" spans="1:2" s="1" customFormat="1" ht="11.25" x14ac:dyDescent="0.2">
      <c r="A209" s="22" t="s">
        <v>181</v>
      </c>
      <c r="B209" s="23">
        <f>B210+B211</f>
        <v>0</v>
      </c>
    </row>
    <row r="210" spans="1:2" s="1" customFormat="1" ht="11.25" x14ac:dyDescent="0.2">
      <c r="A210" s="22" t="s">
        <v>182</v>
      </c>
      <c r="B210" s="24"/>
    </row>
    <row r="211" spans="1:2" s="1" customFormat="1" ht="22.5" x14ac:dyDescent="0.2">
      <c r="A211" s="22" t="s">
        <v>183</v>
      </c>
      <c r="B211" s="24"/>
    </row>
    <row r="212" spans="1:2" s="1" customFormat="1" ht="11.25" x14ac:dyDescent="0.2">
      <c r="A212" s="22" t="s">
        <v>184</v>
      </c>
      <c r="B212" s="24"/>
    </row>
    <row r="213" spans="1:2" s="1" customFormat="1" ht="12.75" customHeight="1" x14ac:dyDescent="0.2">
      <c r="A213" s="22" t="s">
        <v>185</v>
      </c>
      <c r="B213" s="23">
        <f>B214+B215</f>
        <v>6231</v>
      </c>
    </row>
    <row r="214" spans="1:2" s="1" customFormat="1" ht="11.25" x14ac:dyDescent="0.2">
      <c r="A214" s="22" t="s">
        <v>164</v>
      </c>
      <c r="B214" s="24"/>
    </row>
    <row r="215" spans="1:2" s="1" customFormat="1" ht="11.25" x14ac:dyDescent="0.2">
      <c r="A215" s="22" t="s">
        <v>165</v>
      </c>
      <c r="B215" s="24">
        <v>6231</v>
      </c>
    </row>
    <row r="216" spans="1:2" s="1" customFormat="1" ht="15" customHeight="1" x14ac:dyDescent="0.2">
      <c r="A216" s="34" t="s">
        <v>186</v>
      </c>
      <c r="B216" s="35">
        <f>B198+B205+B209+B212+B213</f>
        <v>42093</v>
      </c>
    </row>
    <row r="217" spans="1:2" s="1" customFormat="1" ht="18.75" customHeight="1" x14ac:dyDescent="0.2">
      <c r="A217" s="34" t="s">
        <v>187</v>
      </c>
      <c r="B217" s="35">
        <f>B197+B216</f>
        <v>-31897</v>
      </c>
    </row>
    <row r="218" spans="1:2" s="1" customFormat="1" ht="11.25" x14ac:dyDescent="0.2">
      <c r="A218" s="22" t="s">
        <v>188</v>
      </c>
      <c r="B218" s="24"/>
    </row>
    <row r="219" spans="1:2" s="1" customFormat="1" ht="22.5" x14ac:dyDescent="0.2">
      <c r="A219" s="34" t="s">
        <v>189</v>
      </c>
      <c r="B219" s="35">
        <f>B217+B218</f>
        <v>-31897</v>
      </c>
    </row>
    <row r="220" spans="1:2" s="1" customFormat="1" ht="11.25" x14ac:dyDescent="0.2">
      <c r="A220" s="19" t="s">
        <v>190</v>
      </c>
      <c r="B220" s="24"/>
    </row>
    <row r="221" spans="1:2" s="1" customFormat="1" ht="22.5" x14ac:dyDescent="0.2">
      <c r="A221" s="22" t="s">
        <v>191</v>
      </c>
      <c r="B221" s="24"/>
    </row>
    <row r="222" spans="1:2" s="1" customFormat="1" ht="19.5" customHeight="1" x14ac:dyDescent="0.2">
      <c r="A222" s="34" t="s">
        <v>192</v>
      </c>
      <c r="B222" s="35">
        <f>B219+B221</f>
        <v>-31897</v>
      </c>
    </row>
    <row r="223" spans="1:2" s="1" customFormat="1" ht="11.25" x14ac:dyDescent="0.2"/>
    <row r="224" spans="1:2" s="1" customFormat="1" ht="11.25" x14ac:dyDescent="0.2"/>
  </sheetData>
  <mergeCells count="2">
    <mergeCell ref="A71:A72"/>
    <mergeCell ref="B71:B72"/>
  </mergeCells>
  <dataValidations count="3">
    <dataValidation type="whole" allowBlank="1" showInputMessage="1" showErrorMessage="1" error="Sólo datos con decimales" sqref="B73:B149 IS73:IX149 SO73:ST149 ACK73:ACP149 AMG73:AMJ149">
      <formula1>-200000000000</formula1>
      <formula2>200000000000</formula2>
    </dataValidation>
    <dataValidation type="whole" allowBlank="1" showInputMessage="1" showErrorMessage="1" error="Sólo datos sin decimales" sqref="B8:B69 IS8:IX69 SO8:ST69 ACK8:ACP69 AMG8:AMJ69">
      <formula1>-200000000000</formula1>
      <formula2>200000000000</formula2>
    </dataValidation>
    <dataValidation type="whole" allowBlank="1" showInputMessage="1" showErrorMessage="1" error="Sólo datos sin decimales_x000a_" sqref="B153:B222 IS153:IX222 SO153:ST222 ACK153:ACP222 AMG153:AMJ222">
      <formula1>-200000000000</formula1>
      <formula2>200000000000</formula2>
    </dataValidation>
  </dataValidation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22"/>
  <sheetViews>
    <sheetView showGridLines="0" zoomScale="130" zoomScaleNormal="130" workbookViewId="0">
      <selection activeCell="D34" sqref="D34"/>
    </sheetView>
  </sheetViews>
  <sheetFormatPr baseColWidth="10" defaultColWidth="13" defaultRowHeight="12.75" x14ac:dyDescent="0.2"/>
  <cols>
    <col min="1" max="1" width="59.5703125" style="17" customWidth="1"/>
    <col min="2" max="2" width="10.7109375" style="17" customWidth="1"/>
    <col min="3" max="251" width="13" style="17"/>
    <col min="252" max="252" width="59.5703125" style="17" customWidth="1"/>
    <col min="253" max="253" width="11.28515625" style="17" customWidth="1"/>
    <col min="254" max="254" width="11.140625" style="17" customWidth="1"/>
    <col min="255" max="255" width="10.7109375" style="17" customWidth="1"/>
    <col min="256" max="256" width="10.5703125" style="17" customWidth="1"/>
    <col min="257" max="257" width="10.85546875" style="17" customWidth="1"/>
    <col min="258" max="258" width="10.7109375" style="17" customWidth="1"/>
    <col min="259" max="507" width="13" style="17"/>
    <col min="508" max="508" width="59.5703125" style="17" customWidth="1"/>
    <col min="509" max="509" width="11.28515625" style="17" customWidth="1"/>
    <col min="510" max="510" width="11.140625" style="17" customWidth="1"/>
    <col min="511" max="511" width="10.7109375" style="17" customWidth="1"/>
    <col min="512" max="512" width="10.5703125" style="17" customWidth="1"/>
    <col min="513" max="513" width="10.85546875" style="17" customWidth="1"/>
    <col min="514" max="514" width="10.7109375" style="17" customWidth="1"/>
    <col min="515" max="763" width="13" style="17"/>
    <col min="764" max="764" width="59.5703125" style="17" customWidth="1"/>
    <col min="765" max="765" width="11.28515625" style="17" customWidth="1"/>
    <col min="766" max="766" width="11.140625" style="17" customWidth="1"/>
    <col min="767" max="767" width="10.7109375" style="17" customWidth="1"/>
    <col min="768" max="768" width="10.5703125" style="17" customWidth="1"/>
    <col min="769" max="769" width="10.85546875" style="17" customWidth="1"/>
    <col min="770" max="770" width="10.7109375" style="17" customWidth="1"/>
    <col min="771" max="1019" width="13" style="17"/>
    <col min="1020" max="1020" width="59.5703125" style="17" customWidth="1"/>
    <col min="1021" max="1021" width="11.28515625" style="17" customWidth="1"/>
    <col min="1022" max="1022" width="11.140625" style="17" customWidth="1"/>
    <col min="1023" max="1023" width="10.7109375" style="17" customWidth="1"/>
    <col min="1024" max="1024" width="10.5703125" style="17" customWidth="1"/>
  </cols>
  <sheetData>
    <row r="1" spans="1:2" s="4" customFormat="1" ht="12" x14ac:dyDescent="0.2">
      <c r="A1" s="2" t="s">
        <v>195</v>
      </c>
      <c r="B1" s="3"/>
    </row>
    <row r="2" spans="1:2" s="4" customFormat="1" ht="12" customHeight="1" x14ac:dyDescent="0.2">
      <c r="B2" s="5"/>
    </row>
    <row r="3" spans="1:2" s="4" customFormat="1" ht="12" customHeight="1" x14ac:dyDescent="0.2">
      <c r="A3" s="2" t="s">
        <v>1</v>
      </c>
    </row>
    <row r="4" spans="1:2" s="4" customFormat="1" ht="12" x14ac:dyDescent="0.2">
      <c r="A4" s="6"/>
      <c r="B4" s="5"/>
    </row>
    <row r="5" spans="1:2" s="4" customFormat="1" ht="12" x14ac:dyDescent="0.2">
      <c r="A5" s="2" t="s">
        <v>2</v>
      </c>
      <c r="B5" s="5"/>
    </row>
    <row r="6" spans="1:2" s="4" customFormat="1" ht="12" customHeight="1" x14ac:dyDescent="0.2">
      <c r="B6" s="7"/>
    </row>
    <row r="7" spans="1:2" s="10" customFormat="1" ht="27" customHeight="1" x14ac:dyDescent="0.2">
      <c r="A7" s="8" t="s">
        <v>3</v>
      </c>
      <c r="B7" s="9"/>
    </row>
    <row r="8" spans="1:2" s="4" customFormat="1" ht="18" customHeight="1" x14ac:dyDescent="0.2">
      <c r="A8" s="11" t="s">
        <v>4</v>
      </c>
      <c r="B8" s="12">
        <f>B9+B16+B20+B23+B29+B35</f>
        <v>8044256</v>
      </c>
    </row>
    <row r="9" spans="1:2" s="4" customFormat="1" ht="11.25" x14ac:dyDescent="0.2">
      <c r="A9" s="13" t="s">
        <v>5</v>
      </c>
      <c r="B9" s="14">
        <f>SUM(B10:B15)</f>
        <v>617306</v>
      </c>
    </row>
    <row r="10" spans="1:2" x14ac:dyDescent="0.2">
      <c r="A10" s="15" t="s">
        <v>6</v>
      </c>
      <c r="B10" s="16"/>
    </row>
    <row r="11" spans="1:2" x14ac:dyDescent="0.2">
      <c r="A11" s="15" t="s">
        <v>7</v>
      </c>
      <c r="B11" s="16"/>
    </row>
    <row r="12" spans="1:2" x14ac:dyDescent="0.2">
      <c r="A12" s="15" t="s">
        <v>8</v>
      </c>
      <c r="B12" s="16">
        <v>3763</v>
      </c>
    </row>
    <row r="13" spans="1:2" x14ac:dyDescent="0.2">
      <c r="A13" s="15" t="s">
        <v>9</v>
      </c>
      <c r="B13" s="16"/>
    </row>
    <row r="14" spans="1:2" x14ac:dyDescent="0.2">
      <c r="A14" s="15" t="s">
        <v>10</v>
      </c>
      <c r="B14" s="16">
        <v>5874</v>
      </c>
    </row>
    <row r="15" spans="1:2" x14ac:dyDescent="0.2">
      <c r="A15" s="15" t="s">
        <v>11</v>
      </c>
      <c r="B15" s="16">
        <v>607669</v>
      </c>
    </row>
    <row r="16" spans="1:2" s="4" customFormat="1" ht="11.25" x14ac:dyDescent="0.2">
      <c r="A16" s="13" t="s">
        <v>12</v>
      </c>
      <c r="B16" s="14">
        <f>SUM(B17:B19)</f>
        <v>97799</v>
      </c>
    </row>
    <row r="17" spans="1:2" x14ac:dyDescent="0.2">
      <c r="A17" s="15" t="s">
        <v>13</v>
      </c>
      <c r="B17" s="16"/>
    </row>
    <row r="18" spans="1:2" x14ac:dyDescent="0.2">
      <c r="A18" s="18" t="s">
        <v>14</v>
      </c>
      <c r="B18" s="16">
        <v>97799</v>
      </c>
    </row>
    <row r="19" spans="1:2" x14ac:dyDescent="0.2">
      <c r="A19" s="15" t="s">
        <v>15</v>
      </c>
      <c r="B19" s="16"/>
    </row>
    <row r="20" spans="1:2" s="4" customFormat="1" ht="11.25" x14ac:dyDescent="0.2">
      <c r="A20" s="13" t="s">
        <v>16</v>
      </c>
      <c r="B20" s="14">
        <f>B21+B22</f>
        <v>5493102</v>
      </c>
    </row>
    <row r="21" spans="1:2" x14ac:dyDescent="0.2">
      <c r="A21" s="15" t="s">
        <v>17</v>
      </c>
      <c r="B21" s="16">
        <v>408881</v>
      </c>
    </row>
    <row r="22" spans="1:2" x14ac:dyDescent="0.2">
      <c r="A22" s="18" t="s">
        <v>18</v>
      </c>
      <c r="B22" s="16">
        <v>5084221</v>
      </c>
    </row>
    <row r="23" spans="1:2" s="4" customFormat="1" ht="11.25" x14ac:dyDescent="0.2">
      <c r="A23" s="19" t="s">
        <v>19</v>
      </c>
      <c r="B23" s="14">
        <f>SUM(B24:B28)</f>
        <v>0</v>
      </c>
    </row>
    <row r="24" spans="1:2" x14ac:dyDescent="0.2">
      <c r="A24" s="15" t="s">
        <v>20</v>
      </c>
      <c r="B24" s="16"/>
    </row>
    <row r="25" spans="1:2" x14ac:dyDescent="0.2">
      <c r="A25" s="15" t="s">
        <v>21</v>
      </c>
      <c r="B25" s="16"/>
    </row>
    <row r="26" spans="1:2" x14ac:dyDescent="0.2">
      <c r="A26" s="15" t="s">
        <v>22</v>
      </c>
      <c r="B26" s="16"/>
    </row>
    <row r="27" spans="1:2" x14ac:dyDescent="0.2">
      <c r="A27" s="15" t="s">
        <v>23</v>
      </c>
      <c r="B27" s="16"/>
    </row>
    <row r="28" spans="1:2" x14ac:dyDescent="0.2">
      <c r="A28" s="15" t="s">
        <v>24</v>
      </c>
      <c r="B28" s="16"/>
    </row>
    <row r="29" spans="1:2" s="4" customFormat="1" ht="11.25" x14ac:dyDescent="0.2">
      <c r="A29" s="13" t="s">
        <v>25</v>
      </c>
      <c r="B29" s="14">
        <f>SUM(B30:B34)</f>
        <v>1835777</v>
      </c>
    </row>
    <row r="30" spans="1:2" x14ac:dyDescent="0.2">
      <c r="A30" s="15" t="s">
        <v>20</v>
      </c>
      <c r="B30" s="16"/>
    </row>
    <row r="31" spans="1:2" x14ac:dyDescent="0.2">
      <c r="A31" s="15" t="s">
        <v>26</v>
      </c>
      <c r="B31" s="16">
        <v>1835777</v>
      </c>
    </row>
    <row r="32" spans="1:2" x14ac:dyDescent="0.2">
      <c r="A32" s="15" t="s">
        <v>22</v>
      </c>
      <c r="B32" s="16"/>
    </row>
    <row r="33" spans="1:2" x14ac:dyDescent="0.2">
      <c r="A33" s="15" t="s">
        <v>23</v>
      </c>
      <c r="B33" s="16"/>
    </row>
    <row r="34" spans="1:2" x14ac:dyDescent="0.2">
      <c r="A34" s="15" t="s">
        <v>24</v>
      </c>
      <c r="B34" s="16"/>
    </row>
    <row r="35" spans="1:2" s="4" customFormat="1" ht="11.25" x14ac:dyDescent="0.2">
      <c r="A35" s="13" t="s">
        <v>27</v>
      </c>
      <c r="B35" s="20">
        <v>272</v>
      </c>
    </row>
    <row r="36" spans="1:2" s="4" customFormat="1" ht="18.75" customHeight="1" x14ac:dyDescent="0.2">
      <c r="A36" s="11" t="s">
        <v>28</v>
      </c>
      <c r="B36" s="12">
        <f>B37+B38+B45+B53+B59+B65+B66</f>
        <v>4233475</v>
      </c>
    </row>
    <row r="37" spans="1:2" s="4" customFormat="1" ht="11.25" x14ac:dyDescent="0.2">
      <c r="A37" s="13" t="s">
        <v>29</v>
      </c>
      <c r="B37" s="20"/>
    </row>
    <row r="38" spans="1:2" s="4" customFormat="1" ht="11.25" x14ac:dyDescent="0.2">
      <c r="A38" s="13" t="s">
        <v>30</v>
      </c>
      <c r="B38" s="14">
        <f>SUM(B39:B44)</f>
        <v>0</v>
      </c>
    </row>
    <row r="39" spans="1:2" x14ac:dyDescent="0.2">
      <c r="A39" s="15" t="s">
        <v>31</v>
      </c>
      <c r="B39" s="16"/>
    </row>
    <row r="40" spans="1:2" x14ac:dyDescent="0.2">
      <c r="A40" s="15" t="s">
        <v>32</v>
      </c>
      <c r="B40" s="16"/>
    </row>
    <row r="41" spans="1:2" x14ac:dyDescent="0.2">
      <c r="A41" s="15" t="s">
        <v>33</v>
      </c>
      <c r="B41" s="16"/>
    </row>
    <row r="42" spans="1:2" x14ac:dyDescent="0.2">
      <c r="A42" s="15" t="s">
        <v>34</v>
      </c>
      <c r="B42" s="16"/>
    </row>
    <row r="43" spans="1:2" x14ac:dyDescent="0.2">
      <c r="A43" s="18" t="s">
        <v>35</v>
      </c>
      <c r="B43" s="16"/>
    </row>
    <row r="44" spans="1:2" x14ac:dyDescent="0.2">
      <c r="A44" s="15" t="s">
        <v>36</v>
      </c>
      <c r="B44" s="16"/>
    </row>
    <row r="45" spans="1:2" s="4" customFormat="1" ht="11.25" x14ac:dyDescent="0.2">
      <c r="A45" s="13" t="s">
        <v>37</v>
      </c>
      <c r="B45" s="14">
        <f>SUM(B46:B52)</f>
        <v>805167</v>
      </c>
    </row>
    <row r="46" spans="1:2" x14ac:dyDescent="0.2">
      <c r="A46" s="15" t="s">
        <v>38</v>
      </c>
      <c r="B46" s="16">
        <v>62390</v>
      </c>
    </row>
    <row r="47" spans="1:2" x14ac:dyDescent="0.2">
      <c r="A47" s="15" t="s">
        <v>39</v>
      </c>
      <c r="B47" s="16"/>
    </row>
    <row r="48" spans="1:2" x14ac:dyDescent="0.2">
      <c r="A48" s="15" t="s">
        <v>40</v>
      </c>
      <c r="B48" s="16">
        <v>98</v>
      </c>
    </row>
    <row r="49" spans="1:2" x14ac:dyDescent="0.2">
      <c r="A49" s="15" t="s">
        <v>41</v>
      </c>
      <c r="B49" s="16"/>
    </row>
    <row r="50" spans="1:2" x14ac:dyDescent="0.2">
      <c r="A50" s="15" t="s">
        <v>42</v>
      </c>
      <c r="B50" s="16">
        <v>306251</v>
      </c>
    </row>
    <row r="51" spans="1:2" x14ac:dyDescent="0.2">
      <c r="A51" s="15" t="s">
        <v>43</v>
      </c>
      <c r="B51" s="16">
        <v>436428</v>
      </c>
    </row>
    <row r="52" spans="1:2" x14ac:dyDescent="0.2">
      <c r="A52" s="15" t="s">
        <v>44</v>
      </c>
      <c r="B52" s="16"/>
    </row>
    <row r="53" spans="1:2" s="4" customFormat="1" ht="11.25" x14ac:dyDescent="0.2">
      <c r="A53" s="19" t="s">
        <v>45</v>
      </c>
      <c r="B53" s="14">
        <f>SUM(B54:B58)</f>
        <v>0</v>
      </c>
    </row>
    <row r="54" spans="1:2" x14ac:dyDescent="0.2">
      <c r="A54" s="15" t="s">
        <v>20</v>
      </c>
      <c r="B54" s="16"/>
    </row>
    <row r="55" spans="1:2" x14ac:dyDescent="0.2">
      <c r="A55" s="15" t="s">
        <v>21</v>
      </c>
      <c r="B55" s="16"/>
    </row>
    <row r="56" spans="1:2" x14ac:dyDescent="0.2">
      <c r="A56" s="15" t="s">
        <v>22</v>
      </c>
      <c r="B56" s="16"/>
    </row>
    <row r="57" spans="1:2" x14ac:dyDescent="0.2">
      <c r="A57" s="15" t="s">
        <v>23</v>
      </c>
      <c r="B57" s="16"/>
    </row>
    <row r="58" spans="1:2" x14ac:dyDescent="0.2">
      <c r="A58" s="15" t="s">
        <v>24</v>
      </c>
      <c r="B58" s="16"/>
    </row>
    <row r="59" spans="1:2" s="4" customFormat="1" ht="11.25" x14ac:dyDescent="0.2">
      <c r="A59" s="13" t="s">
        <v>46</v>
      </c>
      <c r="B59" s="14">
        <f>SUM(B60:B64)</f>
        <v>2101451</v>
      </c>
    </row>
    <row r="60" spans="1:2" x14ac:dyDescent="0.2">
      <c r="A60" s="15" t="s">
        <v>20</v>
      </c>
      <c r="B60" s="16"/>
    </row>
    <row r="61" spans="1:2" x14ac:dyDescent="0.2">
      <c r="A61" s="15" t="s">
        <v>21</v>
      </c>
      <c r="B61" s="16">
        <v>201451</v>
      </c>
    </row>
    <row r="62" spans="1:2" x14ac:dyDescent="0.2">
      <c r="A62" s="15" t="s">
        <v>22</v>
      </c>
      <c r="B62" s="16">
        <v>1900000</v>
      </c>
    </row>
    <row r="63" spans="1:2" x14ac:dyDescent="0.2">
      <c r="A63" s="15" t="s">
        <v>23</v>
      </c>
      <c r="B63" s="16"/>
    </row>
    <row r="64" spans="1:2" x14ac:dyDescent="0.2">
      <c r="A64" s="15" t="s">
        <v>24</v>
      </c>
      <c r="B64" s="16"/>
    </row>
    <row r="65" spans="1:3" s="4" customFormat="1" ht="11.25" x14ac:dyDescent="0.2">
      <c r="A65" s="13" t="s">
        <v>47</v>
      </c>
      <c r="B65" s="20">
        <v>6213</v>
      </c>
    </row>
    <row r="66" spans="1:3" s="4" customFormat="1" ht="11.25" x14ac:dyDescent="0.2">
      <c r="A66" s="13" t="s">
        <v>48</v>
      </c>
      <c r="B66" s="14">
        <f>B67+B68</f>
        <v>1320644</v>
      </c>
    </row>
    <row r="67" spans="1:3" x14ac:dyDescent="0.2">
      <c r="A67" s="15" t="s">
        <v>49</v>
      </c>
      <c r="B67" s="16">
        <v>1320644</v>
      </c>
      <c r="C67" s="4"/>
    </row>
    <row r="68" spans="1:3" x14ac:dyDescent="0.2">
      <c r="A68" s="15" t="s">
        <v>50</v>
      </c>
      <c r="B68" s="16"/>
      <c r="C68" s="4"/>
    </row>
    <row r="69" spans="1:3" s="4" customFormat="1" ht="19.5" customHeight="1" x14ac:dyDescent="0.2">
      <c r="A69" s="11" t="s">
        <v>51</v>
      </c>
      <c r="B69" s="12">
        <f>B8+B36</f>
        <v>12277731</v>
      </c>
    </row>
    <row r="70" spans="1:3" s="4" customFormat="1" ht="11.25" x14ac:dyDescent="0.2"/>
    <row r="71" spans="1:3" ht="12.75" customHeight="1" x14ac:dyDescent="0.2">
      <c r="A71" s="87" t="s">
        <v>52</v>
      </c>
      <c r="B71" s="88"/>
    </row>
    <row r="72" spans="1:3" s="4" customFormat="1" ht="11.25" customHeight="1" x14ac:dyDescent="0.2">
      <c r="A72" s="87"/>
      <c r="B72" s="88"/>
    </row>
    <row r="73" spans="1:3" s="4" customFormat="1" ht="18" customHeight="1" x14ac:dyDescent="0.2">
      <c r="A73" s="11" t="s">
        <v>53</v>
      </c>
      <c r="B73" s="12">
        <f>B74+B102+B106</f>
        <v>10859393</v>
      </c>
    </row>
    <row r="74" spans="1:3" s="4" customFormat="1" ht="11.25" x14ac:dyDescent="0.2">
      <c r="A74" s="13" t="s">
        <v>54</v>
      </c>
      <c r="B74" s="14">
        <f>B75+B84+B85-ABS(B88)+B89+B92+B99-ABS(B100)+B101</f>
        <v>8667884</v>
      </c>
    </row>
    <row r="75" spans="1:3" x14ac:dyDescent="0.2">
      <c r="A75" s="15" t="s">
        <v>55</v>
      </c>
      <c r="B75" s="21">
        <f>B76+B80</f>
        <v>8634441</v>
      </c>
    </row>
    <row r="76" spans="1:3" x14ac:dyDescent="0.2">
      <c r="A76" s="15" t="s">
        <v>56</v>
      </c>
      <c r="B76" s="21">
        <f>SUM(B77:B79)</f>
        <v>8634441</v>
      </c>
    </row>
    <row r="77" spans="1:3" x14ac:dyDescent="0.2">
      <c r="A77" s="15" t="s">
        <v>57</v>
      </c>
      <c r="B77" s="16"/>
    </row>
    <row r="78" spans="1:3" ht="12.75" customHeight="1" x14ac:dyDescent="0.2">
      <c r="A78" s="22" t="s">
        <v>58</v>
      </c>
      <c r="B78" s="16">
        <v>8634441</v>
      </c>
    </row>
    <row r="79" spans="1:3" x14ac:dyDescent="0.2">
      <c r="A79" s="15" t="s">
        <v>59</v>
      </c>
      <c r="B79" s="16"/>
    </row>
    <row r="80" spans="1:3" x14ac:dyDescent="0.2">
      <c r="A80" s="15" t="s">
        <v>60</v>
      </c>
      <c r="B80" s="23">
        <f>SUM(B81:B83)</f>
        <v>0</v>
      </c>
    </row>
    <row r="81" spans="1:2" x14ac:dyDescent="0.2">
      <c r="A81" s="15" t="s">
        <v>61</v>
      </c>
      <c r="B81" s="24"/>
    </row>
    <row r="82" spans="1:2" x14ac:dyDescent="0.2">
      <c r="A82" s="15" t="s">
        <v>62</v>
      </c>
      <c r="B82" s="24"/>
    </row>
    <row r="83" spans="1:2" x14ac:dyDescent="0.2">
      <c r="A83" s="15" t="s">
        <v>63</v>
      </c>
      <c r="B83" s="24"/>
    </row>
    <row r="84" spans="1:2" x14ac:dyDescent="0.2">
      <c r="A84" s="15" t="s">
        <v>64</v>
      </c>
      <c r="B84" s="16">
        <v>114192</v>
      </c>
    </row>
    <row r="85" spans="1:2" x14ac:dyDescent="0.2">
      <c r="A85" s="15" t="s">
        <v>65</v>
      </c>
      <c r="B85" s="21">
        <f>B86+B87</f>
        <v>430390</v>
      </c>
    </row>
    <row r="86" spans="1:2" x14ac:dyDescent="0.2">
      <c r="A86" s="15" t="s">
        <v>66</v>
      </c>
      <c r="B86" s="16"/>
    </row>
    <row r="87" spans="1:2" x14ac:dyDescent="0.2">
      <c r="A87" s="15" t="s">
        <v>67</v>
      </c>
      <c r="B87" s="16">
        <v>430390</v>
      </c>
    </row>
    <row r="88" spans="1:2" x14ac:dyDescent="0.2">
      <c r="A88" s="18" t="s">
        <v>68</v>
      </c>
      <c r="B88" s="25"/>
    </row>
    <row r="89" spans="1:2" x14ac:dyDescent="0.2">
      <c r="A89" s="15" t="s">
        <v>69</v>
      </c>
      <c r="B89" s="21">
        <f>B90-ABS(B91)</f>
        <v>-453861</v>
      </c>
    </row>
    <row r="90" spans="1:2" x14ac:dyDescent="0.2">
      <c r="A90" s="15" t="s">
        <v>70</v>
      </c>
      <c r="B90" s="16"/>
    </row>
    <row r="91" spans="1:2" x14ac:dyDescent="0.2">
      <c r="A91" s="15" t="s">
        <v>71</v>
      </c>
      <c r="B91" s="25">
        <v>-453861</v>
      </c>
    </row>
    <row r="92" spans="1:2" x14ac:dyDescent="0.2">
      <c r="A92" s="15" t="s">
        <v>72</v>
      </c>
      <c r="B92" s="21">
        <f>SUM(B93:B98)</f>
        <v>0</v>
      </c>
    </row>
    <row r="93" spans="1:2" x14ac:dyDescent="0.2">
      <c r="A93" s="15" t="s">
        <v>73</v>
      </c>
      <c r="B93" s="16"/>
    </row>
    <row r="94" spans="1:2" ht="22.5" x14ac:dyDescent="0.2">
      <c r="A94" s="22" t="s">
        <v>74</v>
      </c>
      <c r="B94" s="16"/>
    </row>
    <row r="95" spans="1:2" x14ac:dyDescent="0.2">
      <c r="A95" s="15" t="s">
        <v>75</v>
      </c>
      <c r="B95" s="16"/>
    </row>
    <row r="96" spans="1:2" x14ac:dyDescent="0.2">
      <c r="A96" s="15" t="s">
        <v>76</v>
      </c>
      <c r="B96" s="16"/>
    </row>
    <row r="97" spans="1:2" ht="22.5" x14ac:dyDescent="0.2">
      <c r="A97" s="22" t="s">
        <v>77</v>
      </c>
      <c r="B97" s="16"/>
    </row>
    <row r="98" spans="1:2" x14ac:dyDescent="0.2">
      <c r="A98" s="15" t="s">
        <v>78</v>
      </c>
      <c r="B98" s="16"/>
    </row>
    <row r="99" spans="1:2" x14ac:dyDescent="0.2">
      <c r="A99" s="15" t="s">
        <v>79</v>
      </c>
      <c r="B99" s="16">
        <v>-57278</v>
      </c>
    </row>
    <row r="100" spans="1:2" x14ac:dyDescent="0.2">
      <c r="A100" s="15" t="s">
        <v>80</v>
      </c>
      <c r="B100" s="25"/>
    </row>
    <row r="101" spans="1:2" x14ac:dyDescent="0.2">
      <c r="A101" s="15" t="s">
        <v>81</v>
      </c>
      <c r="B101" s="16"/>
    </row>
    <row r="102" spans="1:2" s="4" customFormat="1" ht="11.25" x14ac:dyDescent="0.2">
      <c r="A102" s="13" t="s">
        <v>82</v>
      </c>
      <c r="B102" s="14">
        <f>B103+B104+B105</f>
        <v>0</v>
      </c>
    </row>
    <row r="103" spans="1:2" x14ac:dyDescent="0.2">
      <c r="A103" s="15" t="s">
        <v>83</v>
      </c>
      <c r="B103" s="16"/>
    </row>
    <row r="104" spans="1:2" x14ac:dyDescent="0.2">
      <c r="A104" s="15" t="s">
        <v>84</v>
      </c>
      <c r="B104" s="16"/>
    </row>
    <row r="105" spans="1:2" x14ac:dyDescent="0.2">
      <c r="A105" s="15" t="s">
        <v>85</v>
      </c>
      <c r="B105" s="16"/>
    </row>
    <row r="106" spans="1:2" s="4" customFormat="1" ht="11.25" x14ac:dyDescent="0.2">
      <c r="A106" s="13" t="s">
        <v>86</v>
      </c>
      <c r="B106" s="14">
        <f>B107+B114</f>
        <v>2191509</v>
      </c>
    </row>
    <row r="107" spans="1:2" s="4" customFormat="1" ht="11.25" x14ac:dyDescent="0.2">
      <c r="A107" s="15" t="s">
        <v>87</v>
      </c>
      <c r="B107" s="21">
        <f>SUM(B108:B113)</f>
        <v>2191509</v>
      </c>
    </row>
    <row r="108" spans="1:2" s="4" customFormat="1" ht="11.25" x14ac:dyDescent="0.2">
      <c r="A108" s="15" t="s">
        <v>88</v>
      </c>
      <c r="B108" s="16">
        <v>406936</v>
      </c>
    </row>
    <row r="109" spans="1:2" s="4" customFormat="1" ht="22.5" x14ac:dyDescent="0.2">
      <c r="A109" s="22" t="s">
        <v>89</v>
      </c>
      <c r="B109" s="16"/>
    </row>
    <row r="110" spans="1:2" s="4" customFormat="1" ht="11.25" x14ac:dyDescent="0.2">
      <c r="A110" s="15" t="s">
        <v>90</v>
      </c>
      <c r="B110" s="16"/>
    </row>
    <row r="111" spans="1:2" s="4" customFormat="1" ht="11.25" x14ac:dyDescent="0.2">
      <c r="A111" s="15" t="s">
        <v>91</v>
      </c>
      <c r="B111" s="16">
        <v>1784573</v>
      </c>
    </row>
    <row r="112" spans="1:2" s="4" customFormat="1" ht="11.25" x14ac:dyDescent="0.2">
      <c r="A112" s="15" t="s">
        <v>92</v>
      </c>
      <c r="B112" s="16"/>
    </row>
    <row r="113" spans="1:2" s="4" customFormat="1" ht="11.25" x14ac:dyDescent="0.2">
      <c r="A113" s="15" t="s">
        <v>93</v>
      </c>
      <c r="B113" s="16"/>
    </row>
    <row r="114" spans="1:2" s="4" customFormat="1" ht="11.25" x14ac:dyDescent="0.2">
      <c r="A114" s="15" t="s">
        <v>94</v>
      </c>
      <c r="B114" s="16"/>
    </row>
    <row r="115" spans="1:2" s="4" customFormat="1" ht="19.5" customHeight="1" x14ac:dyDescent="0.2">
      <c r="A115" s="11" t="s">
        <v>95</v>
      </c>
      <c r="B115" s="12">
        <f>B116+B121+B127+B128+B129</f>
        <v>854419</v>
      </c>
    </row>
    <row r="116" spans="1:2" x14ac:dyDescent="0.2">
      <c r="A116" s="15" t="s">
        <v>96</v>
      </c>
      <c r="B116" s="21">
        <f>SUM(B117:B120)</f>
        <v>0</v>
      </c>
    </row>
    <row r="117" spans="1:2" x14ac:dyDescent="0.2">
      <c r="A117" s="18" t="s">
        <v>97</v>
      </c>
      <c r="B117" s="16"/>
    </row>
    <row r="118" spans="1:2" x14ac:dyDescent="0.2">
      <c r="A118" s="15" t="s">
        <v>98</v>
      </c>
      <c r="B118" s="16"/>
    </row>
    <row r="119" spans="1:2" x14ac:dyDescent="0.2">
      <c r="A119" s="15" t="s">
        <v>99</v>
      </c>
      <c r="B119" s="16"/>
    </row>
    <row r="120" spans="1:2" x14ac:dyDescent="0.2">
      <c r="A120" s="15" t="s">
        <v>100</v>
      </c>
      <c r="B120" s="16"/>
    </row>
    <row r="121" spans="1:2" x14ac:dyDescent="0.2">
      <c r="A121" s="15" t="s">
        <v>101</v>
      </c>
      <c r="B121" s="21">
        <f>SUM(B122:B126)</f>
        <v>107486</v>
      </c>
    </row>
    <row r="122" spans="1:2" x14ac:dyDescent="0.2">
      <c r="A122" s="15" t="s">
        <v>102</v>
      </c>
      <c r="B122" s="16"/>
    </row>
    <row r="123" spans="1:2" x14ac:dyDescent="0.2">
      <c r="A123" s="15" t="s">
        <v>103</v>
      </c>
      <c r="B123" s="16"/>
    </row>
    <row r="124" spans="1:2" x14ac:dyDescent="0.2">
      <c r="A124" s="15" t="s">
        <v>104</v>
      </c>
      <c r="B124" s="16"/>
    </row>
    <row r="125" spans="1:2" x14ac:dyDescent="0.2">
      <c r="A125" s="15" t="s">
        <v>23</v>
      </c>
      <c r="B125" s="16"/>
    </row>
    <row r="126" spans="1:2" x14ac:dyDescent="0.2">
      <c r="A126" s="15" t="s">
        <v>105</v>
      </c>
      <c r="B126" s="16">
        <v>107486</v>
      </c>
    </row>
    <row r="127" spans="1:2" x14ac:dyDescent="0.2">
      <c r="A127" s="22" t="s">
        <v>106</v>
      </c>
      <c r="B127" s="16"/>
    </row>
    <row r="128" spans="1:2" x14ac:dyDescent="0.2">
      <c r="A128" s="15" t="s">
        <v>107</v>
      </c>
      <c r="B128" s="16">
        <v>730504</v>
      </c>
    </row>
    <row r="129" spans="1:2" x14ac:dyDescent="0.2">
      <c r="A129" s="15" t="s">
        <v>108</v>
      </c>
      <c r="B129" s="16">
        <v>16429</v>
      </c>
    </row>
    <row r="130" spans="1:2" s="4" customFormat="1" ht="19.5" customHeight="1" x14ac:dyDescent="0.2">
      <c r="A130" s="11" t="s">
        <v>109</v>
      </c>
      <c r="B130" s="12">
        <f>B131+B132+B133+B139+B140+B148</f>
        <v>563919</v>
      </c>
    </row>
    <row r="131" spans="1:2" x14ac:dyDescent="0.2">
      <c r="A131" s="22" t="s">
        <v>110</v>
      </c>
      <c r="B131" s="16"/>
    </row>
    <row r="132" spans="1:2" x14ac:dyDescent="0.2">
      <c r="A132" s="15" t="s">
        <v>111</v>
      </c>
      <c r="B132" s="16"/>
    </row>
    <row r="133" spans="1:2" x14ac:dyDescent="0.2">
      <c r="A133" s="15" t="s">
        <v>112</v>
      </c>
      <c r="B133" s="21">
        <f>SUM(B134:B138)</f>
        <v>344150</v>
      </c>
    </row>
    <row r="134" spans="1:2" x14ac:dyDescent="0.2">
      <c r="A134" s="15" t="s">
        <v>102</v>
      </c>
      <c r="B134" s="16"/>
    </row>
    <row r="135" spans="1:2" x14ac:dyDescent="0.2">
      <c r="A135" s="15" t="s">
        <v>103</v>
      </c>
      <c r="B135" s="16"/>
    </row>
    <row r="136" spans="1:2" x14ac:dyDescent="0.2">
      <c r="A136" s="15" t="s">
        <v>104</v>
      </c>
      <c r="B136" s="16"/>
    </row>
    <row r="137" spans="1:2" x14ac:dyDescent="0.2">
      <c r="A137" s="15" t="s">
        <v>23</v>
      </c>
      <c r="B137" s="16"/>
    </row>
    <row r="138" spans="1:2" x14ac:dyDescent="0.2">
      <c r="A138" s="15" t="s">
        <v>105</v>
      </c>
      <c r="B138" s="16">
        <v>344150</v>
      </c>
    </row>
    <row r="139" spans="1:2" x14ac:dyDescent="0.2">
      <c r="A139" s="22" t="s">
        <v>113</v>
      </c>
      <c r="B139" s="16"/>
    </row>
    <row r="140" spans="1:2" x14ac:dyDescent="0.2">
      <c r="A140" s="15" t="s">
        <v>114</v>
      </c>
      <c r="B140" s="21">
        <f>SUM(B141:B147)</f>
        <v>219169</v>
      </c>
    </row>
    <row r="141" spans="1:2" x14ac:dyDescent="0.2">
      <c r="A141" s="15" t="s">
        <v>115</v>
      </c>
      <c r="B141" s="16"/>
    </row>
    <row r="142" spans="1:2" x14ac:dyDescent="0.2">
      <c r="A142" s="15" t="s">
        <v>116</v>
      </c>
      <c r="B142" s="16"/>
    </row>
    <row r="143" spans="1:2" x14ac:dyDescent="0.2">
      <c r="A143" s="15" t="s">
        <v>117</v>
      </c>
      <c r="B143" s="16">
        <v>50731</v>
      </c>
    </row>
    <row r="144" spans="1:2" x14ac:dyDescent="0.2">
      <c r="A144" s="15" t="s">
        <v>118</v>
      </c>
      <c r="B144" s="16">
        <v>61581</v>
      </c>
    </row>
    <row r="145" spans="1:2" x14ac:dyDescent="0.2">
      <c r="A145" s="15" t="s">
        <v>119</v>
      </c>
      <c r="B145" s="16"/>
    </row>
    <row r="146" spans="1:2" x14ac:dyDescent="0.2">
      <c r="A146" s="15" t="s">
        <v>120</v>
      </c>
      <c r="B146" s="16">
        <v>106857</v>
      </c>
    </row>
    <row r="147" spans="1:2" x14ac:dyDescent="0.2">
      <c r="A147" s="15" t="s">
        <v>121</v>
      </c>
      <c r="B147" s="16"/>
    </row>
    <row r="148" spans="1:2" x14ac:dyDescent="0.2">
      <c r="A148" s="15" t="s">
        <v>47</v>
      </c>
      <c r="B148" s="16">
        <v>600</v>
      </c>
    </row>
    <row r="149" spans="1:2" s="4" customFormat="1" ht="20.25" customHeight="1" x14ac:dyDescent="0.2">
      <c r="A149" s="11" t="s">
        <v>122</v>
      </c>
      <c r="B149" s="12">
        <f>B73+B115+B130</f>
        <v>12277731</v>
      </c>
    </row>
    <row r="150" spans="1:2" s="1" customFormat="1" ht="11.25" x14ac:dyDescent="0.2"/>
    <row r="151" spans="1:2" s="1" customFormat="1" ht="21.75" customHeight="1" x14ac:dyDescent="0.2">
      <c r="A151" s="26" t="s">
        <v>123</v>
      </c>
      <c r="B151" s="27"/>
    </row>
    <row r="152" spans="1:2" s="30" customFormat="1" ht="19.5" customHeight="1" x14ac:dyDescent="0.2">
      <c r="A152" s="28" t="s">
        <v>124</v>
      </c>
      <c r="B152" s="29"/>
    </row>
    <row r="153" spans="1:2" s="32" customFormat="1" ht="11.25" x14ac:dyDescent="0.2">
      <c r="A153" s="13" t="s">
        <v>125</v>
      </c>
      <c r="B153" s="31">
        <f>B154+B155</f>
        <v>623779</v>
      </c>
    </row>
    <row r="154" spans="1:2" s="1" customFormat="1" ht="11.25" x14ac:dyDescent="0.2">
      <c r="A154" s="15" t="s">
        <v>126</v>
      </c>
      <c r="B154" s="24"/>
    </row>
    <row r="155" spans="1:2" s="1" customFormat="1" ht="10.5" customHeight="1" x14ac:dyDescent="0.2">
      <c r="A155" s="22" t="s">
        <v>127</v>
      </c>
      <c r="B155" s="24">
        <v>623779</v>
      </c>
    </row>
    <row r="156" spans="1:2" s="32" customFormat="1" ht="9.75" customHeight="1" x14ac:dyDescent="0.2">
      <c r="A156" s="19" t="s">
        <v>128</v>
      </c>
      <c r="B156" s="33"/>
    </row>
    <row r="157" spans="1:2" s="32" customFormat="1" ht="11.25" x14ac:dyDescent="0.2">
      <c r="A157" s="13" t="s">
        <v>129</v>
      </c>
      <c r="B157" s="33"/>
    </row>
    <row r="158" spans="1:2" s="32" customFormat="1" ht="11.25" x14ac:dyDescent="0.2">
      <c r="A158" s="13" t="s">
        <v>130</v>
      </c>
      <c r="B158" s="31">
        <f>B159+B160+B161+B162</f>
        <v>0</v>
      </c>
    </row>
    <row r="159" spans="1:2" s="1" customFormat="1" ht="11.25" x14ac:dyDescent="0.2">
      <c r="A159" s="15" t="s">
        <v>131</v>
      </c>
      <c r="B159" s="24"/>
    </row>
    <row r="160" spans="1:2" s="1" customFormat="1" ht="11.25" x14ac:dyDescent="0.2">
      <c r="A160" s="22" t="s">
        <v>132</v>
      </c>
      <c r="B160" s="24"/>
    </row>
    <row r="161" spans="1:2" s="1" customFormat="1" ht="11.25" x14ac:dyDescent="0.2">
      <c r="A161" s="15" t="s">
        <v>133</v>
      </c>
      <c r="B161" s="24"/>
    </row>
    <row r="162" spans="1:2" s="1" customFormat="1" ht="12" customHeight="1" x14ac:dyDescent="0.2">
      <c r="A162" s="22" t="s">
        <v>134</v>
      </c>
      <c r="B162" s="24"/>
    </row>
    <row r="163" spans="1:2" s="32" customFormat="1" ht="11.25" x14ac:dyDescent="0.2">
      <c r="A163" s="13" t="s">
        <v>135</v>
      </c>
      <c r="B163" s="31">
        <f>B164+B165</f>
        <v>521456</v>
      </c>
    </row>
    <row r="164" spans="1:2" s="1" customFormat="1" ht="11.25" x14ac:dyDescent="0.2">
      <c r="A164" s="22" t="s">
        <v>136</v>
      </c>
      <c r="B164" s="24">
        <v>3523</v>
      </c>
    </row>
    <row r="165" spans="1:2" s="1" customFormat="1" ht="11.25" customHeight="1" x14ac:dyDescent="0.2">
      <c r="A165" s="22" t="s">
        <v>137</v>
      </c>
      <c r="B165" s="23">
        <f>SUM(B166:B171)</f>
        <v>517933</v>
      </c>
    </row>
    <row r="166" spans="1:2" s="1" customFormat="1" ht="11.25" customHeight="1" x14ac:dyDescent="0.2">
      <c r="A166" s="22" t="s">
        <v>138</v>
      </c>
      <c r="B166" s="24">
        <v>462400</v>
      </c>
    </row>
    <row r="167" spans="1:2" s="1" customFormat="1" ht="22.5" customHeight="1" x14ac:dyDescent="0.2">
      <c r="A167" s="22" t="s">
        <v>139</v>
      </c>
      <c r="B167" s="24">
        <v>36083</v>
      </c>
    </row>
    <row r="168" spans="1:2" s="1" customFormat="1" ht="11.25" customHeight="1" x14ac:dyDescent="0.2">
      <c r="A168" s="22" t="s">
        <v>140</v>
      </c>
      <c r="B168" s="24"/>
    </row>
    <row r="169" spans="1:2" s="1" customFormat="1" ht="11.25" customHeight="1" x14ac:dyDescent="0.2">
      <c r="A169" s="22" t="s">
        <v>141</v>
      </c>
      <c r="B169" s="24"/>
    </row>
    <row r="170" spans="1:2" s="1" customFormat="1" ht="11.25" customHeight="1" x14ac:dyDescent="0.2">
      <c r="A170" s="22" t="s">
        <v>142</v>
      </c>
      <c r="B170" s="24">
        <v>19450</v>
      </c>
    </row>
    <row r="171" spans="1:2" s="1" customFormat="1" ht="11.25" customHeight="1" x14ac:dyDescent="0.2">
      <c r="A171" s="22" t="s">
        <v>143</v>
      </c>
      <c r="B171" s="24"/>
    </row>
    <row r="172" spans="1:2" s="32" customFormat="1" ht="11.25" x14ac:dyDescent="0.2">
      <c r="A172" s="19" t="s">
        <v>144</v>
      </c>
      <c r="B172" s="31">
        <f>B173+B174+B175</f>
        <v>-794300</v>
      </c>
    </row>
    <row r="173" spans="1:2" s="1" customFormat="1" ht="11.25" x14ac:dyDescent="0.2">
      <c r="A173" s="22" t="s">
        <v>145</v>
      </c>
      <c r="B173" s="24">
        <v>-604239</v>
      </c>
    </row>
    <row r="174" spans="1:2" s="1" customFormat="1" ht="11.25" x14ac:dyDescent="0.2">
      <c r="A174" s="22" t="s">
        <v>146</v>
      </c>
      <c r="B174" s="24">
        <v>-190061</v>
      </c>
    </row>
    <row r="175" spans="1:2" s="1" customFormat="1" ht="11.25" x14ac:dyDescent="0.2">
      <c r="A175" s="22" t="s">
        <v>147</v>
      </c>
      <c r="B175" s="24"/>
    </row>
    <row r="176" spans="1:2" s="32" customFormat="1" ht="11.25" x14ac:dyDescent="0.2">
      <c r="A176" s="19" t="s">
        <v>148</v>
      </c>
      <c r="B176" s="31">
        <f>B177+B178+B179+B180+B181</f>
        <v>-388090</v>
      </c>
    </row>
    <row r="177" spans="1:2" s="1" customFormat="1" ht="11.25" x14ac:dyDescent="0.2">
      <c r="A177" s="22" t="s">
        <v>149</v>
      </c>
      <c r="B177" s="24">
        <v>-366061</v>
      </c>
    </row>
    <row r="178" spans="1:2" s="1" customFormat="1" ht="11.25" x14ac:dyDescent="0.2">
      <c r="A178" s="22" t="s">
        <v>150</v>
      </c>
      <c r="B178" s="24">
        <v>-24780</v>
      </c>
    </row>
    <row r="179" spans="1:2" s="1" customFormat="1" ht="12" customHeight="1" x14ac:dyDescent="0.2">
      <c r="A179" s="22" t="s">
        <v>151</v>
      </c>
      <c r="B179" s="24">
        <v>2751</v>
      </c>
    </row>
    <row r="180" spans="1:2" s="1" customFormat="1" ht="11.25" x14ac:dyDescent="0.2">
      <c r="A180" s="22" t="s">
        <v>152</v>
      </c>
      <c r="B180" s="24"/>
    </row>
    <row r="181" spans="1:2" s="1" customFormat="1" ht="11.25" x14ac:dyDescent="0.2">
      <c r="A181" s="22" t="s">
        <v>153</v>
      </c>
      <c r="B181" s="24"/>
    </row>
    <row r="182" spans="1:2" s="32" customFormat="1" ht="11.25" x14ac:dyDescent="0.2">
      <c r="A182" s="19" t="s">
        <v>154</v>
      </c>
      <c r="B182" s="33">
        <v>-512301</v>
      </c>
    </row>
    <row r="183" spans="1:2" s="32" customFormat="1" ht="11.25" x14ac:dyDescent="0.2">
      <c r="A183" s="19" t="s">
        <v>155</v>
      </c>
      <c r="B183" s="31">
        <f>SUM(B184:B189)</f>
        <v>395101</v>
      </c>
    </row>
    <row r="184" spans="1:2" s="1" customFormat="1" ht="11.25" x14ac:dyDescent="0.2">
      <c r="A184" s="22" t="s">
        <v>156</v>
      </c>
      <c r="B184" s="24">
        <v>204186</v>
      </c>
    </row>
    <row r="185" spans="1:2" s="1" customFormat="1" ht="11.25" x14ac:dyDescent="0.2">
      <c r="A185" s="22" t="s">
        <v>157</v>
      </c>
      <c r="B185" s="24"/>
    </row>
    <row r="186" spans="1:2" s="1" customFormat="1" ht="11.25" x14ac:dyDescent="0.2">
      <c r="A186" s="22" t="s">
        <v>158</v>
      </c>
      <c r="B186" s="24"/>
    </row>
    <row r="187" spans="1:2" s="1" customFormat="1" ht="11.25" x14ac:dyDescent="0.2">
      <c r="A187" s="22" t="s">
        <v>159</v>
      </c>
      <c r="B187" s="24">
        <v>190915</v>
      </c>
    </row>
    <row r="188" spans="1:2" s="1" customFormat="1" ht="11.25" x14ac:dyDescent="0.2">
      <c r="A188" s="22" t="s">
        <v>160</v>
      </c>
      <c r="B188" s="24"/>
    </row>
    <row r="189" spans="1:2" s="1" customFormat="1" ht="11.25" x14ac:dyDescent="0.2">
      <c r="A189" s="22" t="s">
        <v>161</v>
      </c>
      <c r="B189" s="24"/>
    </row>
    <row r="190" spans="1:2" s="32" customFormat="1" ht="11.25" x14ac:dyDescent="0.2">
      <c r="A190" s="19" t="s">
        <v>162</v>
      </c>
      <c r="B190" s="33"/>
    </row>
    <row r="191" spans="1:2" s="32" customFormat="1" ht="11.25" x14ac:dyDescent="0.2">
      <c r="A191" s="19" t="s">
        <v>163</v>
      </c>
      <c r="B191" s="31">
        <f>B192+B193</f>
        <v>73166</v>
      </c>
    </row>
    <row r="192" spans="1:2" s="1" customFormat="1" ht="11.25" x14ac:dyDescent="0.2">
      <c r="A192" s="22" t="s">
        <v>164</v>
      </c>
      <c r="B192" s="24"/>
    </row>
    <row r="193" spans="1:2" s="1" customFormat="1" ht="11.25" x14ac:dyDescent="0.2">
      <c r="A193" s="22" t="s">
        <v>165</v>
      </c>
      <c r="B193" s="24">
        <v>73166</v>
      </c>
    </row>
    <row r="194" spans="1:2" s="32" customFormat="1" ht="11.25" x14ac:dyDescent="0.2">
      <c r="A194" s="19" t="s">
        <v>166</v>
      </c>
      <c r="B194" s="31">
        <f>B195+B196</f>
        <v>0</v>
      </c>
    </row>
    <row r="195" spans="1:2" s="1" customFormat="1" ht="11.25" x14ac:dyDescent="0.2">
      <c r="A195" s="22" t="s">
        <v>167</v>
      </c>
      <c r="B195" s="24">
        <v>0</v>
      </c>
    </row>
    <row r="196" spans="1:2" s="1" customFormat="1" ht="11.25" x14ac:dyDescent="0.2">
      <c r="A196" s="22" t="s">
        <v>168</v>
      </c>
      <c r="B196" s="24"/>
    </row>
    <row r="197" spans="1:2" s="1" customFormat="1" ht="22.5" x14ac:dyDescent="0.2">
      <c r="A197" s="34" t="s">
        <v>169</v>
      </c>
      <c r="B197" s="35">
        <f>B153+B156+B157+B158+B163+B172+B176+B182+B183+B190+B191+B194</f>
        <v>-81189</v>
      </c>
    </row>
    <row r="198" spans="1:2" s="1" customFormat="1" ht="11.25" x14ac:dyDescent="0.2">
      <c r="A198" s="22" t="s">
        <v>170</v>
      </c>
      <c r="B198" s="23">
        <f>B199+B202</f>
        <v>23911</v>
      </c>
    </row>
    <row r="199" spans="1:2" s="1" customFormat="1" ht="11.25" x14ac:dyDescent="0.2">
      <c r="A199" s="22" t="s">
        <v>171</v>
      </c>
      <c r="B199" s="23">
        <f>B200+B201</f>
        <v>0</v>
      </c>
    </row>
    <row r="200" spans="1:2" s="1" customFormat="1" ht="11.25" x14ac:dyDescent="0.2">
      <c r="A200" s="22" t="s">
        <v>172</v>
      </c>
      <c r="B200" s="24"/>
    </row>
    <row r="201" spans="1:2" s="1" customFormat="1" ht="11.25" x14ac:dyDescent="0.2">
      <c r="A201" s="22" t="s">
        <v>173</v>
      </c>
      <c r="B201" s="24"/>
    </row>
    <row r="202" spans="1:2" s="1" customFormat="1" ht="11.25" x14ac:dyDescent="0.2">
      <c r="A202" s="22" t="s">
        <v>174</v>
      </c>
      <c r="B202" s="23">
        <f>B203+B204</f>
        <v>23911</v>
      </c>
    </row>
    <row r="203" spans="1:2" s="1" customFormat="1" ht="11.25" x14ac:dyDescent="0.2">
      <c r="A203" s="22" t="s">
        <v>175</v>
      </c>
      <c r="B203" s="24"/>
    </row>
    <row r="204" spans="1:2" s="1" customFormat="1" ht="11.25" x14ac:dyDescent="0.2">
      <c r="A204" s="22" t="s">
        <v>176</v>
      </c>
      <c r="B204" s="24">
        <v>23911</v>
      </c>
    </row>
    <row r="205" spans="1:2" s="1" customFormat="1" ht="11.25" x14ac:dyDescent="0.2">
      <c r="A205" s="22" t="s">
        <v>177</v>
      </c>
      <c r="B205" s="23">
        <f>B206+B207+B208</f>
        <v>0</v>
      </c>
    </row>
    <row r="206" spans="1:2" s="1" customFormat="1" ht="11.25" x14ac:dyDescent="0.2">
      <c r="A206" s="22" t="s">
        <v>178</v>
      </c>
      <c r="B206" s="24"/>
    </row>
    <row r="207" spans="1:2" s="1" customFormat="1" ht="11.25" x14ac:dyDescent="0.2">
      <c r="A207" s="22" t="s">
        <v>179</v>
      </c>
      <c r="B207" s="24"/>
    </row>
    <row r="208" spans="1:2" s="1" customFormat="1" ht="11.25" x14ac:dyDescent="0.2">
      <c r="A208" s="22" t="s">
        <v>180</v>
      </c>
      <c r="B208" s="24"/>
    </row>
    <row r="209" spans="1:2" s="1" customFormat="1" ht="11.25" x14ac:dyDescent="0.2">
      <c r="A209" s="22" t="s">
        <v>181</v>
      </c>
      <c r="B209" s="23">
        <f>B210+B211</f>
        <v>0</v>
      </c>
    </row>
    <row r="210" spans="1:2" s="1" customFormat="1" ht="11.25" x14ac:dyDescent="0.2">
      <c r="A210" s="22" t="s">
        <v>182</v>
      </c>
      <c r="B210" s="24"/>
    </row>
    <row r="211" spans="1:2" s="1" customFormat="1" ht="12" customHeight="1" x14ac:dyDescent="0.2">
      <c r="A211" s="22" t="s">
        <v>183</v>
      </c>
      <c r="B211" s="24"/>
    </row>
    <row r="212" spans="1:2" s="1" customFormat="1" ht="11.25" x14ac:dyDescent="0.2">
      <c r="A212" s="22" t="s">
        <v>184</v>
      </c>
      <c r="B212" s="24"/>
    </row>
    <row r="213" spans="1:2" s="1" customFormat="1" ht="12.75" customHeight="1" x14ac:dyDescent="0.2">
      <c r="A213" s="22" t="s">
        <v>185</v>
      </c>
      <c r="B213" s="23">
        <f>B214+B215</f>
        <v>0</v>
      </c>
    </row>
    <row r="214" spans="1:2" s="1" customFormat="1" ht="11.25" x14ac:dyDescent="0.2">
      <c r="A214" s="22" t="s">
        <v>164</v>
      </c>
      <c r="B214" s="24"/>
    </row>
    <row r="215" spans="1:2" s="1" customFormat="1" ht="11.25" x14ac:dyDescent="0.2">
      <c r="A215" s="22" t="s">
        <v>165</v>
      </c>
      <c r="B215" s="24">
        <v>0</v>
      </c>
    </row>
    <row r="216" spans="1:2" s="1" customFormat="1" ht="15" customHeight="1" x14ac:dyDescent="0.2">
      <c r="A216" s="34" t="s">
        <v>186</v>
      </c>
      <c r="B216" s="35">
        <f>B198+B205+B209+B212+B213</f>
        <v>23911</v>
      </c>
    </row>
    <row r="217" spans="1:2" s="1" customFormat="1" ht="18.75" customHeight="1" x14ac:dyDescent="0.2">
      <c r="A217" s="34" t="s">
        <v>187</v>
      </c>
      <c r="B217" s="35">
        <f>B197+B216</f>
        <v>-57278</v>
      </c>
    </row>
    <row r="218" spans="1:2" s="1" customFormat="1" ht="11.25" x14ac:dyDescent="0.2">
      <c r="A218" s="22" t="s">
        <v>188</v>
      </c>
      <c r="B218" s="24"/>
    </row>
    <row r="219" spans="1:2" s="1" customFormat="1" ht="22.5" x14ac:dyDescent="0.2">
      <c r="A219" s="34" t="s">
        <v>189</v>
      </c>
      <c r="B219" s="35">
        <f>B217+B218</f>
        <v>-57278</v>
      </c>
    </row>
    <row r="220" spans="1:2" s="1" customFormat="1" ht="11.25" x14ac:dyDescent="0.2">
      <c r="A220" s="19" t="s">
        <v>190</v>
      </c>
      <c r="B220" s="24"/>
    </row>
    <row r="221" spans="1:2" s="1" customFormat="1" ht="22.5" x14ac:dyDescent="0.2">
      <c r="A221" s="22" t="s">
        <v>191</v>
      </c>
      <c r="B221" s="24"/>
    </row>
    <row r="222" spans="1:2" s="1" customFormat="1" ht="19.5" customHeight="1" x14ac:dyDescent="0.2">
      <c r="A222" s="34" t="s">
        <v>192</v>
      </c>
      <c r="B222" s="35">
        <f>B219+B221</f>
        <v>-57278</v>
      </c>
    </row>
  </sheetData>
  <mergeCells count="2">
    <mergeCell ref="A71:A72"/>
    <mergeCell ref="B71:B72"/>
  </mergeCells>
  <dataValidations count="3">
    <dataValidation type="whole" allowBlank="1" showInputMessage="1" showErrorMessage="1" error="Sólo datos con decimales" sqref="B73:B149 IS73:IX149 SO73:ST149 ACK73:ACP149 AMG73:AMJ149">
      <formula1>-200000000000</formula1>
      <formula2>200000000000</formula2>
    </dataValidation>
    <dataValidation type="whole" allowBlank="1" showInputMessage="1" showErrorMessage="1" error="Sólo datos sin decimales" sqref="B8:B69 IS8:IX69 SO8:ST69 ACK8:ACP69 AMG8:AMJ69">
      <formula1>-200000000000</formula1>
      <formula2>200000000000</formula2>
    </dataValidation>
    <dataValidation type="whole" allowBlank="1" showInputMessage="1" showErrorMessage="1" error="Sólo datos sin decimales_x000a_" sqref="B153:B222 IS153:IX222 SO153:ST222 ACK153:ACP222 AMG153:AMJ222">
      <formula1>-200000000000</formula1>
      <formula2>200000000000</formula2>
    </dataValidation>
  </dataValidations>
  <printOptions horizontalCentered="1"/>
  <pageMargins left="0.31527777777777799" right="0.43333333333333302" top="0.78749999999999998" bottom="0.59027777777777801" header="0.51180555555555496" footer="0.51180555555555496"/>
  <pageSetup paperSize="9" fitToHeight="0" orientation="portrait" horizontalDpi="300" verticalDpi="300"/>
  <rowBreaks count="1" manualBreakCount="1">
    <brk id="252" max="16383" man="1"/>
  </rowBreaks>
  <colBreaks count="1" manualBreakCount="1">
    <brk id="3" max="1048575" man="1"/>
  </col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25"/>
  <sheetViews>
    <sheetView showGridLines="0" topLeftCell="A203" zoomScaleNormal="100" workbookViewId="0">
      <selection activeCell="J220" sqref="J220"/>
    </sheetView>
  </sheetViews>
  <sheetFormatPr baseColWidth="10" defaultColWidth="13" defaultRowHeight="12.75" x14ac:dyDescent="0.2"/>
  <cols>
    <col min="1" max="1" width="59.5703125" style="1" customWidth="1"/>
    <col min="2" max="2" width="10.7109375" style="1" customWidth="1"/>
    <col min="3" max="1024" width="13" style="1"/>
  </cols>
  <sheetData>
    <row r="1" spans="1:2" s="4" customFormat="1" ht="12" x14ac:dyDescent="0.2">
      <c r="A1" s="2" t="s">
        <v>196</v>
      </c>
      <c r="B1" s="3"/>
    </row>
    <row r="2" spans="1:2" s="4" customFormat="1" ht="12" customHeight="1" x14ac:dyDescent="0.2">
      <c r="B2" s="5"/>
    </row>
    <row r="3" spans="1:2" s="4" customFormat="1" ht="12" customHeight="1" x14ac:dyDescent="0.2">
      <c r="A3" s="2" t="s">
        <v>1</v>
      </c>
    </row>
    <row r="4" spans="1:2" s="4" customFormat="1" ht="12" x14ac:dyDescent="0.2">
      <c r="A4" s="6"/>
      <c r="B4" s="5"/>
    </row>
    <row r="5" spans="1:2" s="4" customFormat="1" ht="12" x14ac:dyDescent="0.2">
      <c r="A5" s="2" t="s">
        <v>2</v>
      </c>
      <c r="B5" s="5"/>
    </row>
    <row r="6" spans="1:2" s="4" customFormat="1" ht="12" customHeight="1" x14ac:dyDescent="0.2">
      <c r="B6" s="7"/>
    </row>
    <row r="7" spans="1:2" s="56" customFormat="1" ht="27" customHeight="1" x14ac:dyDescent="0.2">
      <c r="A7" s="54" t="s">
        <v>3</v>
      </c>
      <c r="B7" s="55"/>
    </row>
    <row r="8" spans="1:2" s="32" customFormat="1" ht="18" customHeight="1" x14ac:dyDescent="0.2">
      <c r="A8" s="57" t="s">
        <v>4</v>
      </c>
      <c r="B8" s="35">
        <f>B9+B16+B20+B23+B29+B36+B37+B35</f>
        <v>7336397</v>
      </c>
    </row>
    <row r="9" spans="1:2" s="32" customFormat="1" ht="11.25" x14ac:dyDescent="0.2">
      <c r="A9" s="58" t="s">
        <v>5</v>
      </c>
      <c r="B9" s="31">
        <f>SUM(B10:B15)</f>
        <v>288995</v>
      </c>
    </row>
    <row r="10" spans="1:2" x14ac:dyDescent="0.2">
      <c r="A10" s="59" t="s">
        <v>6</v>
      </c>
      <c r="B10" s="24"/>
    </row>
    <row r="11" spans="1:2" x14ac:dyDescent="0.2">
      <c r="A11" s="59" t="s">
        <v>7</v>
      </c>
      <c r="B11" s="24"/>
    </row>
    <row r="12" spans="1:2" x14ac:dyDescent="0.2">
      <c r="A12" s="59" t="s">
        <v>8</v>
      </c>
      <c r="B12" s="24">
        <v>2219</v>
      </c>
    </row>
    <row r="13" spans="1:2" x14ac:dyDescent="0.2">
      <c r="A13" s="59" t="s">
        <v>9</v>
      </c>
      <c r="B13" s="24"/>
    </row>
    <row r="14" spans="1:2" x14ac:dyDescent="0.2">
      <c r="A14" s="59" t="s">
        <v>10</v>
      </c>
      <c r="B14" s="24">
        <v>2801</v>
      </c>
    </row>
    <row r="15" spans="1:2" x14ac:dyDescent="0.2">
      <c r="A15" s="59" t="s">
        <v>11</v>
      </c>
      <c r="B15" s="24">
        <v>283975</v>
      </c>
    </row>
    <row r="16" spans="1:2" s="32" customFormat="1" ht="11.25" x14ac:dyDescent="0.2">
      <c r="A16" s="58" t="s">
        <v>12</v>
      </c>
      <c r="B16" s="31">
        <f>SUM(B17:B19)</f>
        <v>134381</v>
      </c>
    </row>
    <row r="17" spans="1:5" x14ac:dyDescent="0.2">
      <c r="A17" s="59" t="s">
        <v>13</v>
      </c>
      <c r="B17" s="24"/>
    </row>
    <row r="18" spans="1:5" x14ac:dyDescent="0.2">
      <c r="A18" s="60" t="s">
        <v>14</v>
      </c>
      <c r="B18" s="24">
        <v>134381</v>
      </c>
    </row>
    <row r="19" spans="1:5" x14ac:dyDescent="0.2">
      <c r="A19" s="59" t="s">
        <v>15</v>
      </c>
      <c r="B19" s="24"/>
    </row>
    <row r="20" spans="1:5" s="32" customFormat="1" ht="11.25" x14ac:dyDescent="0.2">
      <c r="A20" s="58" t="s">
        <v>16</v>
      </c>
      <c r="B20" s="31">
        <f>B21+B22</f>
        <v>5157321</v>
      </c>
    </row>
    <row r="21" spans="1:5" x14ac:dyDescent="0.2">
      <c r="A21" s="59" t="s">
        <v>17</v>
      </c>
      <c r="B21" s="24">
        <v>338303</v>
      </c>
    </row>
    <row r="22" spans="1:5" x14ac:dyDescent="0.2">
      <c r="A22" s="60" t="s">
        <v>18</v>
      </c>
      <c r="B22" s="24">
        <v>4819018</v>
      </c>
    </row>
    <row r="23" spans="1:5" s="32" customFormat="1" ht="11.25" x14ac:dyDescent="0.2">
      <c r="A23" s="61" t="s">
        <v>19</v>
      </c>
      <c r="B23" s="31">
        <f>SUM(B24:B28)</f>
        <v>0</v>
      </c>
    </row>
    <row r="24" spans="1:5" x14ac:dyDescent="0.2">
      <c r="A24" s="59" t="s">
        <v>20</v>
      </c>
      <c r="B24" s="24"/>
    </row>
    <row r="25" spans="1:5" x14ac:dyDescent="0.2">
      <c r="A25" s="59" t="s">
        <v>21</v>
      </c>
      <c r="B25" s="24"/>
    </row>
    <row r="26" spans="1:5" x14ac:dyDescent="0.2">
      <c r="A26" s="59" t="s">
        <v>22</v>
      </c>
      <c r="B26" s="24"/>
    </row>
    <row r="27" spans="1:5" x14ac:dyDescent="0.2">
      <c r="A27" s="59" t="s">
        <v>23</v>
      </c>
      <c r="B27" s="24"/>
    </row>
    <row r="28" spans="1:5" x14ac:dyDescent="0.2">
      <c r="A28" s="59" t="s">
        <v>24</v>
      </c>
      <c r="B28" s="24"/>
    </row>
    <row r="29" spans="1:5" s="32" customFormat="1" ht="11.25" x14ac:dyDescent="0.2">
      <c r="A29" s="58" t="s">
        <v>25</v>
      </c>
      <c r="B29" s="31">
        <f>SUM(B30:B34)</f>
        <v>1755700</v>
      </c>
      <c r="C29" s="62"/>
      <c r="D29" s="62"/>
      <c r="E29" s="62"/>
    </row>
    <row r="30" spans="1:5" x14ac:dyDescent="0.2">
      <c r="A30" s="59" t="s">
        <v>20</v>
      </c>
      <c r="B30" s="24"/>
    </row>
    <row r="31" spans="1:5" x14ac:dyDescent="0.2">
      <c r="A31" s="59" t="s">
        <v>26</v>
      </c>
      <c r="B31" s="24">
        <v>1755700</v>
      </c>
    </row>
    <row r="32" spans="1:5" x14ac:dyDescent="0.2">
      <c r="A32" s="59" t="s">
        <v>22</v>
      </c>
      <c r="B32" s="24"/>
    </row>
    <row r="33" spans="1:2" x14ac:dyDescent="0.2">
      <c r="A33" s="59" t="s">
        <v>23</v>
      </c>
      <c r="B33" s="24"/>
    </row>
    <row r="34" spans="1:2" x14ac:dyDescent="0.2">
      <c r="A34" s="59" t="s">
        <v>24</v>
      </c>
      <c r="B34" s="24"/>
    </row>
    <row r="35" spans="1:2" x14ac:dyDescent="0.2">
      <c r="A35" s="58" t="s">
        <v>197</v>
      </c>
      <c r="B35" s="24"/>
    </row>
    <row r="36" spans="1:2" s="32" customFormat="1" ht="11.25" x14ac:dyDescent="0.2">
      <c r="A36" s="58" t="s">
        <v>198</v>
      </c>
      <c r="B36" s="24"/>
    </row>
    <row r="37" spans="1:2" s="32" customFormat="1" ht="11.25" x14ac:dyDescent="0.2">
      <c r="A37" s="58" t="s">
        <v>199</v>
      </c>
      <c r="B37" s="24"/>
    </row>
    <row r="38" spans="1:2" s="32" customFormat="1" ht="18.75" customHeight="1" x14ac:dyDescent="0.2">
      <c r="A38" s="57" t="s">
        <v>28</v>
      </c>
      <c r="B38" s="35">
        <f>B39+B40+B47+B55+B61+B67+B68</f>
        <v>4169748</v>
      </c>
    </row>
    <row r="39" spans="1:2" s="32" customFormat="1" ht="11.25" x14ac:dyDescent="0.2">
      <c r="A39" s="58" t="s">
        <v>29</v>
      </c>
      <c r="B39" s="33"/>
    </row>
    <row r="40" spans="1:2" s="32" customFormat="1" ht="11.25" x14ac:dyDescent="0.2">
      <c r="A40" s="58" t="s">
        <v>30</v>
      </c>
      <c r="B40" s="31">
        <f>SUM(B41:B46)</f>
        <v>0</v>
      </c>
    </row>
    <row r="41" spans="1:2" x14ac:dyDescent="0.2">
      <c r="A41" s="59" t="s">
        <v>31</v>
      </c>
      <c r="B41" s="24"/>
    </row>
    <row r="42" spans="1:2" x14ac:dyDescent="0.2">
      <c r="A42" s="59" t="s">
        <v>32</v>
      </c>
      <c r="B42" s="24"/>
    </row>
    <row r="43" spans="1:2" x14ac:dyDescent="0.2">
      <c r="A43" s="59" t="s">
        <v>33</v>
      </c>
      <c r="B43" s="24"/>
    </row>
    <row r="44" spans="1:2" x14ac:dyDescent="0.2">
      <c r="A44" s="59" t="s">
        <v>34</v>
      </c>
      <c r="B44" s="24"/>
    </row>
    <row r="45" spans="1:2" x14ac:dyDescent="0.2">
      <c r="A45" s="60" t="s">
        <v>35</v>
      </c>
      <c r="B45" s="24"/>
    </row>
    <row r="46" spans="1:2" x14ac:dyDescent="0.2">
      <c r="A46" s="59" t="s">
        <v>36</v>
      </c>
      <c r="B46" s="24"/>
    </row>
    <row r="47" spans="1:2" s="32" customFormat="1" ht="11.25" x14ac:dyDescent="0.2">
      <c r="A47" s="58" t="s">
        <v>37</v>
      </c>
      <c r="B47" s="31">
        <f>SUM(B48:B54)</f>
        <v>478198</v>
      </c>
    </row>
    <row r="48" spans="1:2" x14ac:dyDescent="0.2">
      <c r="A48" s="59" t="s">
        <v>38</v>
      </c>
      <c r="B48" s="24">
        <v>98618</v>
      </c>
    </row>
    <row r="49" spans="1:2" x14ac:dyDescent="0.2">
      <c r="A49" s="59" t="s">
        <v>39</v>
      </c>
      <c r="B49" s="24"/>
    </row>
    <row r="50" spans="1:2" x14ac:dyDescent="0.2">
      <c r="A50" s="59" t="s">
        <v>40</v>
      </c>
      <c r="B50" s="24">
        <v>98</v>
      </c>
    </row>
    <row r="51" spans="1:2" x14ac:dyDescent="0.2">
      <c r="A51" s="59" t="s">
        <v>41</v>
      </c>
      <c r="B51" s="24"/>
    </row>
    <row r="52" spans="1:2" x14ac:dyDescent="0.2">
      <c r="A52" s="59" t="s">
        <v>42</v>
      </c>
      <c r="B52" s="24">
        <v>171228</v>
      </c>
    </row>
    <row r="53" spans="1:2" x14ac:dyDescent="0.2">
      <c r="A53" s="59" t="s">
        <v>43</v>
      </c>
      <c r="B53" s="24">
        <v>208254</v>
      </c>
    </row>
    <row r="54" spans="1:2" x14ac:dyDescent="0.2">
      <c r="A54" s="59" t="s">
        <v>44</v>
      </c>
      <c r="B54" s="24"/>
    </row>
    <row r="55" spans="1:2" s="32" customFormat="1" ht="11.25" x14ac:dyDescent="0.2">
      <c r="A55" s="61" t="s">
        <v>45</v>
      </c>
      <c r="B55" s="31">
        <f>SUM(B56:B60)</f>
        <v>0</v>
      </c>
    </row>
    <row r="56" spans="1:2" x14ac:dyDescent="0.2">
      <c r="A56" s="59" t="s">
        <v>20</v>
      </c>
      <c r="B56" s="24"/>
    </row>
    <row r="57" spans="1:2" x14ac:dyDescent="0.2">
      <c r="A57" s="59" t="s">
        <v>21</v>
      </c>
      <c r="B57" s="24"/>
    </row>
    <row r="58" spans="1:2" x14ac:dyDescent="0.2">
      <c r="A58" s="59" t="s">
        <v>22</v>
      </c>
      <c r="B58" s="24"/>
    </row>
    <row r="59" spans="1:2" x14ac:dyDescent="0.2">
      <c r="A59" s="59" t="s">
        <v>23</v>
      </c>
      <c r="B59" s="24"/>
    </row>
    <row r="60" spans="1:2" x14ac:dyDescent="0.2">
      <c r="A60" s="59" t="s">
        <v>24</v>
      </c>
      <c r="B60" s="24"/>
    </row>
    <row r="61" spans="1:2" s="32" customFormat="1" ht="11.25" x14ac:dyDescent="0.2">
      <c r="A61" s="58" t="s">
        <v>46</v>
      </c>
      <c r="B61" s="31">
        <f>SUM(B62:B66)</f>
        <v>2702685</v>
      </c>
    </row>
    <row r="62" spans="1:2" x14ac:dyDescent="0.2">
      <c r="A62" s="59" t="s">
        <v>20</v>
      </c>
      <c r="B62" s="24"/>
    </row>
    <row r="63" spans="1:2" x14ac:dyDescent="0.2">
      <c r="A63" s="59" t="s">
        <v>21</v>
      </c>
      <c r="B63" s="24">
        <v>202685</v>
      </c>
    </row>
    <row r="64" spans="1:2" x14ac:dyDescent="0.2">
      <c r="A64" s="59" t="s">
        <v>22</v>
      </c>
      <c r="B64" s="24">
        <v>2500000</v>
      </c>
    </row>
    <row r="65" spans="1:2" x14ac:dyDescent="0.2">
      <c r="A65" s="59" t="s">
        <v>23</v>
      </c>
      <c r="B65" s="24"/>
    </row>
    <row r="66" spans="1:2" x14ac:dyDescent="0.2">
      <c r="A66" s="59" t="s">
        <v>24</v>
      </c>
      <c r="B66" s="24"/>
    </row>
    <row r="67" spans="1:2" s="32" customFormat="1" ht="11.25" x14ac:dyDescent="0.2">
      <c r="A67" s="58" t="s">
        <v>47</v>
      </c>
      <c r="B67" s="33">
        <v>4329</v>
      </c>
    </row>
    <row r="68" spans="1:2" s="32" customFormat="1" ht="11.25" x14ac:dyDescent="0.2">
      <c r="A68" s="58" t="s">
        <v>48</v>
      </c>
      <c r="B68" s="31">
        <f>B69+B70</f>
        <v>984536</v>
      </c>
    </row>
    <row r="69" spans="1:2" x14ac:dyDescent="0.2">
      <c r="A69" s="59" t="s">
        <v>49</v>
      </c>
      <c r="B69" s="24">
        <v>984536</v>
      </c>
    </row>
    <row r="70" spans="1:2" x14ac:dyDescent="0.2">
      <c r="A70" s="59" t="s">
        <v>50</v>
      </c>
      <c r="B70" s="24"/>
    </row>
    <row r="71" spans="1:2" s="32" customFormat="1" ht="19.5" customHeight="1" x14ac:dyDescent="0.2">
      <c r="A71" s="57" t="s">
        <v>51</v>
      </c>
      <c r="B71" s="35">
        <f>B8+B38</f>
        <v>11506145</v>
      </c>
    </row>
    <row r="72" spans="1:2" s="32" customFormat="1" ht="11.25" x14ac:dyDescent="0.2">
      <c r="B72" s="63"/>
    </row>
    <row r="73" spans="1:2" ht="12.75" customHeight="1" x14ac:dyDescent="0.2">
      <c r="A73" s="89" t="s">
        <v>52</v>
      </c>
      <c r="B73" s="90"/>
    </row>
    <row r="74" spans="1:2" s="32" customFormat="1" ht="11.25" customHeight="1" x14ac:dyDescent="0.2">
      <c r="A74" s="89"/>
      <c r="B74" s="90"/>
    </row>
    <row r="75" spans="1:2" s="32" customFormat="1" ht="18" customHeight="1" x14ac:dyDescent="0.2">
      <c r="A75" s="57" t="s">
        <v>53</v>
      </c>
      <c r="B75" s="35">
        <f>B76+B104+B108</f>
        <v>10463311</v>
      </c>
    </row>
    <row r="76" spans="1:2" s="32" customFormat="1" ht="11.25" x14ac:dyDescent="0.2">
      <c r="A76" s="58" t="s">
        <v>54</v>
      </c>
      <c r="B76" s="31">
        <f>B77+B86+B87-ABS(B90)+B91+B94+B101-ABS(B102)+B103</f>
        <v>8568139</v>
      </c>
    </row>
    <row r="77" spans="1:2" x14ac:dyDescent="0.2">
      <c r="A77" s="59" t="s">
        <v>55</v>
      </c>
      <c r="B77" s="23">
        <f>B78+B82</f>
        <v>8634441</v>
      </c>
    </row>
    <row r="78" spans="1:2" x14ac:dyDescent="0.2">
      <c r="A78" s="59" t="s">
        <v>56</v>
      </c>
      <c r="B78" s="23">
        <f>SUM(B79:B81)</f>
        <v>8634441</v>
      </c>
    </row>
    <row r="79" spans="1:2" x14ac:dyDescent="0.2">
      <c r="A79" s="59" t="s">
        <v>57</v>
      </c>
      <c r="B79" s="24"/>
    </row>
    <row r="80" spans="1:2" ht="12.75" customHeight="1" x14ac:dyDescent="0.2">
      <c r="A80" s="64" t="s">
        <v>58</v>
      </c>
      <c r="B80" s="24">
        <v>8634441</v>
      </c>
    </row>
    <row r="81" spans="1:2" x14ac:dyDescent="0.2">
      <c r="A81" s="59" t="s">
        <v>59</v>
      </c>
      <c r="B81" s="24"/>
    </row>
    <row r="82" spans="1:2" x14ac:dyDescent="0.2">
      <c r="A82" s="59" t="s">
        <v>60</v>
      </c>
      <c r="B82" s="23">
        <f>SUM(B83:B85)</f>
        <v>0</v>
      </c>
    </row>
    <row r="83" spans="1:2" x14ac:dyDescent="0.2">
      <c r="A83" s="59" t="s">
        <v>61</v>
      </c>
      <c r="B83" s="24"/>
    </row>
    <row r="84" spans="1:2" x14ac:dyDescent="0.2">
      <c r="A84" s="59" t="s">
        <v>62</v>
      </c>
      <c r="B84" s="24"/>
    </row>
    <row r="85" spans="1:2" x14ac:dyDescent="0.2">
      <c r="A85" s="59" t="s">
        <v>63</v>
      </c>
      <c r="B85" s="24"/>
    </row>
    <row r="86" spans="1:2" x14ac:dyDescent="0.2">
      <c r="A86" s="59" t="s">
        <v>64</v>
      </c>
      <c r="B86" s="24">
        <v>114192</v>
      </c>
    </row>
    <row r="87" spans="1:2" x14ac:dyDescent="0.2">
      <c r="A87" s="59" t="s">
        <v>65</v>
      </c>
      <c r="B87" s="23">
        <f>B88+B89</f>
        <v>408343</v>
      </c>
    </row>
    <row r="88" spans="1:2" x14ac:dyDescent="0.2">
      <c r="A88" s="59" t="s">
        <v>66</v>
      </c>
      <c r="B88" s="24"/>
    </row>
    <row r="89" spans="1:2" x14ac:dyDescent="0.2">
      <c r="A89" s="59" t="s">
        <v>67</v>
      </c>
      <c r="B89" s="24">
        <v>408343</v>
      </c>
    </row>
    <row r="90" spans="1:2" x14ac:dyDescent="0.2">
      <c r="A90" s="60" t="s">
        <v>68</v>
      </c>
      <c r="B90" s="24"/>
    </row>
    <row r="91" spans="1:2" x14ac:dyDescent="0.2">
      <c r="A91" s="59" t="s">
        <v>69</v>
      </c>
      <c r="B91" s="23">
        <f>B92-ABS(B93)</f>
        <v>-460083</v>
      </c>
    </row>
    <row r="92" spans="1:2" x14ac:dyDescent="0.2">
      <c r="A92" s="59" t="s">
        <v>70</v>
      </c>
      <c r="B92" s="24"/>
    </row>
    <row r="93" spans="1:2" x14ac:dyDescent="0.2">
      <c r="A93" s="59" t="s">
        <v>71</v>
      </c>
      <c r="B93" s="24">
        <v>-460083</v>
      </c>
    </row>
    <row r="94" spans="1:2" x14ac:dyDescent="0.2">
      <c r="A94" s="59" t="s">
        <v>72</v>
      </c>
      <c r="B94" s="23">
        <f>SUM(B95:B100)</f>
        <v>0</v>
      </c>
    </row>
    <row r="95" spans="1:2" x14ac:dyDescent="0.2">
      <c r="A95" s="59" t="s">
        <v>73</v>
      </c>
      <c r="B95" s="24"/>
    </row>
    <row r="96" spans="1:2" ht="22.5" x14ac:dyDescent="0.2">
      <c r="A96" s="64" t="s">
        <v>74</v>
      </c>
      <c r="B96" s="24"/>
    </row>
    <row r="97" spans="1:2" x14ac:dyDescent="0.2">
      <c r="A97" s="59" t="s">
        <v>75</v>
      </c>
      <c r="B97" s="24"/>
    </row>
    <row r="98" spans="1:2" x14ac:dyDescent="0.2">
      <c r="A98" s="59" t="s">
        <v>76</v>
      </c>
      <c r="B98" s="24"/>
    </row>
    <row r="99" spans="1:2" ht="22.5" x14ac:dyDescent="0.2">
      <c r="A99" s="64" t="s">
        <v>77</v>
      </c>
      <c r="B99" s="24"/>
    </row>
    <row r="100" spans="1:2" x14ac:dyDescent="0.2">
      <c r="A100" s="59" t="s">
        <v>78</v>
      </c>
      <c r="B100" s="24"/>
    </row>
    <row r="101" spans="1:2" x14ac:dyDescent="0.2">
      <c r="A101" s="59" t="s">
        <v>79</v>
      </c>
      <c r="B101" s="24">
        <f>+'[1]PYG empresas - EP1'!D79</f>
        <v>-128754</v>
      </c>
    </row>
    <row r="102" spans="1:2" x14ac:dyDescent="0.2">
      <c r="A102" s="59" t="s">
        <v>80</v>
      </c>
      <c r="B102" s="24"/>
    </row>
    <row r="103" spans="1:2" x14ac:dyDescent="0.2">
      <c r="A103" s="59" t="s">
        <v>81</v>
      </c>
      <c r="B103" s="24"/>
    </row>
    <row r="104" spans="1:2" s="32" customFormat="1" ht="11.25" x14ac:dyDescent="0.2">
      <c r="A104" s="58" t="s">
        <v>82</v>
      </c>
      <c r="B104" s="31">
        <f>B105+B106+B107</f>
        <v>0</v>
      </c>
    </row>
    <row r="105" spans="1:2" x14ac:dyDescent="0.2">
      <c r="A105" s="59" t="s">
        <v>83</v>
      </c>
      <c r="B105" s="24"/>
    </row>
    <row r="106" spans="1:2" x14ac:dyDescent="0.2">
      <c r="A106" s="59" t="s">
        <v>84</v>
      </c>
      <c r="B106" s="24"/>
    </row>
    <row r="107" spans="1:2" x14ac:dyDescent="0.2">
      <c r="A107" s="59" t="s">
        <v>85</v>
      </c>
      <c r="B107" s="24"/>
    </row>
    <row r="108" spans="1:2" s="32" customFormat="1" ht="11.25" x14ac:dyDescent="0.2">
      <c r="A108" s="58" t="s">
        <v>86</v>
      </c>
      <c r="B108" s="31">
        <f>B109+B116</f>
        <v>1895172</v>
      </c>
    </row>
    <row r="109" spans="1:2" s="32" customFormat="1" ht="11.25" x14ac:dyDescent="0.2">
      <c r="A109" s="59" t="s">
        <v>87</v>
      </c>
      <c r="B109" s="23">
        <f>SUM(B110:B115)</f>
        <v>1895172</v>
      </c>
    </row>
    <row r="110" spans="1:2" s="32" customFormat="1" ht="11.25" x14ac:dyDescent="0.2">
      <c r="A110" s="59" t="s">
        <v>88</v>
      </c>
      <c r="B110" s="24">
        <v>253796</v>
      </c>
    </row>
    <row r="111" spans="1:2" s="32" customFormat="1" ht="22.5" x14ac:dyDescent="0.2">
      <c r="A111" s="64" t="s">
        <v>89</v>
      </c>
      <c r="B111" s="24"/>
    </row>
    <row r="112" spans="1:2" s="32" customFormat="1" ht="11.25" x14ac:dyDescent="0.2">
      <c r="A112" s="59" t="s">
        <v>90</v>
      </c>
      <c r="B112" s="24"/>
    </row>
    <row r="113" spans="1:2" s="32" customFormat="1" ht="11.25" x14ac:dyDescent="0.2">
      <c r="A113" s="59" t="s">
        <v>91</v>
      </c>
      <c r="B113" s="24">
        <v>1641376</v>
      </c>
    </row>
    <row r="114" spans="1:2" s="32" customFormat="1" ht="11.25" x14ac:dyDescent="0.2">
      <c r="A114" s="59" t="s">
        <v>92</v>
      </c>
      <c r="B114" s="24"/>
    </row>
    <row r="115" spans="1:2" s="32" customFormat="1" ht="11.25" x14ac:dyDescent="0.2">
      <c r="A115" s="59" t="s">
        <v>93</v>
      </c>
      <c r="B115" s="24"/>
    </row>
    <row r="116" spans="1:2" s="32" customFormat="1" ht="11.25" x14ac:dyDescent="0.2">
      <c r="A116" s="59" t="s">
        <v>94</v>
      </c>
      <c r="B116" s="24"/>
    </row>
    <row r="117" spans="1:2" s="32" customFormat="1" ht="19.5" customHeight="1" x14ac:dyDescent="0.2">
      <c r="A117" s="57" t="s">
        <v>95</v>
      </c>
      <c r="B117" s="35">
        <f>B118+B123+B129+B130+B132+B131</f>
        <v>669882</v>
      </c>
    </row>
    <row r="118" spans="1:2" x14ac:dyDescent="0.2">
      <c r="A118" s="59" t="s">
        <v>96</v>
      </c>
      <c r="B118" s="23">
        <f>SUM(B119:B122)</f>
        <v>0</v>
      </c>
    </row>
    <row r="119" spans="1:2" x14ac:dyDescent="0.2">
      <c r="A119" s="60" t="s">
        <v>97</v>
      </c>
      <c r="B119" s="24"/>
    </row>
    <row r="120" spans="1:2" x14ac:dyDescent="0.2">
      <c r="A120" s="59" t="s">
        <v>98</v>
      </c>
      <c r="B120" s="24"/>
    </row>
    <row r="121" spans="1:2" x14ac:dyDescent="0.2">
      <c r="A121" s="59" t="s">
        <v>99</v>
      </c>
      <c r="B121" s="24"/>
    </row>
    <row r="122" spans="1:2" x14ac:dyDescent="0.2">
      <c r="A122" s="59" t="s">
        <v>100</v>
      </c>
      <c r="B122" s="24"/>
    </row>
    <row r="123" spans="1:2" x14ac:dyDescent="0.2">
      <c r="A123" s="59" t="s">
        <v>101</v>
      </c>
      <c r="B123" s="23">
        <f>SUM(B124:B128)</f>
        <v>38118</v>
      </c>
    </row>
    <row r="124" spans="1:2" x14ac:dyDescent="0.2">
      <c r="A124" s="59" t="s">
        <v>102</v>
      </c>
      <c r="B124" s="24"/>
    </row>
    <row r="125" spans="1:2" x14ac:dyDescent="0.2">
      <c r="A125" s="59" t="s">
        <v>103</v>
      </c>
      <c r="B125" s="24"/>
    </row>
    <row r="126" spans="1:2" x14ac:dyDescent="0.2">
      <c r="A126" s="59" t="s">
        <v>104</v>
      </c>
      <c r="B126" s="24"/>
    </row>
    <row r="127" spans="1:2" x14ac:dyDescent="0.2">
      <c r="A127" s="59" t="s">
        <v>23</v>
      </c>
      <c r="B127" s="24"/>
    </row>
    <row r="128" spans="1:2" x14ac:dyDescent="0.2">
      <c r="A128" s="59" t="s">
        <v>105</v>
      </c>
      <c r="B128" s="24">
        <f>38104+14</f>
        <v>38118</v>
      </c>
    </row>
    <row r="129" spans="1:2" x14ac:dyDescent="0.2">
      <c r="A129" s="64" t="s">
        <v>106</v>
      </c>
      <c r="B129" s="24"/>
    </row>
    <row r="130" spans="1:2" x14ac:dyDescent="0.2">
      <c r="A130" s="59" t="s">
        <v>107</v>
      </c>
      <c r="B130" s="24">
        <v>631729</v>
      </c>
    </row>
    <row r="131" spans="1:2" x14ac:dyDescent="0.2">
      <c r="A131" s="59" t="s">
        <v>108</v>
      </c>
      <c r="B131" s="24">
        <v>35</v>
      </c>
    </row>
    <row r="132" spans="1:2" x14ac:dyDescent="0.2">
      <c r="A132" s="59" t="s">
        <v>200</v>
      </c>
      <c r="B132" s="24"/>
    </row>
    <row r="133" spans="1:2" s="32" customFormat="1" ht="19.5" customHeight="1" x14ac:dyDescent="0.2">
      <c r="A133" s="57" t="s">
        <v>109</v>
      </c>
      <c r="B133" s="35">
        <f>B134+B135+B136+B142+B143+B151</f>
        <v>372952</v>
      </c>
    </row>
    <row r="134" spans="1:2" x14ac:dyDescent="0.2">
      <c r="A134" s="64" t="s">
        <v>110</v>
      </c>
      <c r="B134" s="24"/>
    </row>
    <row r="135" spans="1:2" x14ac:dyDescent="0.2">
      <c r="A135" s="59" t="s">
        <v>111</v>
      </c>
      <c r="B135" s="24"/>
    </row>
    <row r="136" spans="1:2" x14ac:dyDescent="0.2">
      <c r="A136" s="59" t="s">
        <v>112</v>
      </c>
      <c r="B136" s="23">
        <f>SUM(B137:B141)</f>
        <v>272092</v>
      </c>
    </row>
    <row r="137" spans="1:2" x14ac:dyDescent="0.2">
      <c r="A137" s="59" t="s">
        <v>102</v>
      </c>
      <c r="B137" s="24"/>
    </row>
    <row r="138" spans="1:2" x14ac:dyDescent="0.2">
      <c r="A138" s="59" t="s">
        <v>103</v>
      </c>
      <c r="B138" s="24"/>
    </row>
    <row r="139" spans="1:2" x14ac:dyDescent="0.2">
      <c r="A139" s="59" t="s">
        <v>104</v>
      </c>
      <c r="B139" s="24"/>
    </row>
    <row r="140" spans="1:2" x14ac:dyDescent="0.2">
      <c r="A140" s="59" t="s">
        <v>23</v>
      </c>
      <c r="B140" s="24"/>
    </row>
    <row r="141" spans="1:2" x14ac:dyDescent="0.2">
      <c r="A141" s="59" t="s">
        <v>105</v>
      </c>
      <c r="B141" s="24">
        <v>272092</v>
      </c>
    </row>
    <row r="142" spans="1:2" x14ac:dyDescent="0.2">
      <c r="A142" s="64" t="s">
        <v>113</v>
      </c>
      <c r="B142" s="24"/>
    </row>
    <row r="143" spans="1:2" x14ac:dyDescent="0.2">
      <c r="A143" s="59" t="s">
        <v>114</v>
      </c>
      <c r="B143" s="23">
        <f>SUM(B144:B150)</f>
        <v>100098</v>
      </c>
    </row>
    <row r="144" spans="1:2" x14ac:dyDescent="0.2">
      <c r="A144" s="59" t="s">
        <v>115</v>
      </c>
      <c r="B144" s="24"/>
    </row>
    <row r="145" spans="1:2" x14ac:dyDescent="0.2">
      <c r="A145" s="59" t="s">
        <v>116</v>
      </c>
      <c r="B145" s="24"/>
    </row>
    <row r="146" spans="1:2" x14ac:dyDescent="0.2">
      <c r="A146" s="59" t="s">
        <v>117</v>
      </c>
      <c r="B146" s="24">
        <v>19168</v>
      </c>
    </row>
    <row r="147" spans="1:2" x14ac:dyDescent="0.2">
      <c r="A147" s="59" t="s">
        <v>118</v>
      </c>
      <c r="B147" s="24">
        <v>34772</v>
      </c>
    </row>
    <row r="148" spans="1:2" x14ac:dyDescent="0.2">
      <c r="A148" s="59" t="s">
        <v>119</v>
      </c>
      <c r="B148" s="24"/>
    </row>
    <row r="149" spans="1:2" x14ac:dyDescent="0.2">
      <c r="A149" s="59" t="s">
        <v>120</v>
      </c>
      <c r="B149" s="24">
        <v>46158</v>
      </c>
    </row>
    <row r="150" spans="1:2" x14ac:dyDescent="0.2">
      <c r="A150" s="59" t="s">
        <v>121</v>
      </c>
      <c r="B150" s="24"/>
    </row>
    <row r="151" spans="1:2" x14ac:dyDescent="0.2">
      <c r="A151" s="59" t="s">
        <v>47</v>
      </c>
      <c r="B151" s="24">
        <v>762</v>
      </c>
    </row>
    <row r="152" spans="1:2" s="32" customFormat="1" ht="20.25" customHeight="1" x14ac:dyDescent="0.2">
      <c r="A152" s="57" t="s">
        <v>122</v>
      </c>
      <c r="B152" s="35">
        <f>B75+B117+B133</f>
        <v>11506145</v>
      </c>
    </row>
    <row r="154" spans="1:2" ht="21.75" customHeight="1" x14ac:dyDescent="0.2">
      <c r="A154" s="26" t="s">
        <v>123</v>
      </c>
      <c r="B154" s="65"/>
    </row>
    <row r="155" spans="1:2" s="30" customFormat="1" ht="19.5" customHeight="1" x14ac:dyDescent="0.2">
      <c r="A155" s="28" t="s">
        <v>124</v>
      </c>
      <c r="B155" s="29"/>
    </row>
    <row r="156" spans="1:2" s="32" customFormat="1" ht="11.25" x14ac:dyDescent="0.2">
      <c r="A156" s="13" t="s">
        <v>125</v>
      </c>
      <c r="B156" s="31">
        <f>B157+B158</f>
        <v>636354</v>
      </c>
    </row>
    <row r="157" spans="1:2" x14ac:dyDescent="0.2">
      <c r="A157" s="15" t="s">
        <v>126</v>
      </c>
      <c r="B157" s="24"/>
    </row>
    <row r="158" spans="1:2" ht="10.5" customHeight="1" x14ac:dyDescent="0.2">
      <c r="A158" s="22" t="s">
        <v>127</v>
      </c>
      <c r="B158" s="24">
        <v>636354</v>
      </c>
    </row>
    <row r="159" spans="1:2" s="32" customFormat="1" ht="9.75" customHeight="1" x14ac:dyDescent="0.2">
      <c r="A159" s="19" t="s">
        <v>128</v>
      </c>
      <c r="B159" s="33"/>
    </row>
    <row r="160" spans="1:2" s="32" customFormat="1" ht="11.25" x14ac:dyDescent="0.2">
      <c r="A160" s="13" t="s">
        <v>129</v>
      </c>
      <c r="B160" s="33"/>
    </row>
    <row r="161" spans="1:2" s="32" customFormat="1" ht="11.25" x14ac:dyDescent="0.2">
      <c r="A161" s="13" t="s">
        <v>130</v>
      </c>
      <c r="B161" s="31">
        <f>B162+B163+B164+B165</f>
        <v>0</v>
      </c>
    </row>
    <row r="162" spans="1:2" x14ac:dyDescent="0.2">
      <c r="A162" s="15" t="s">
        <v>131</v>
      </c>
      <c r="B162" s="24"/>
    </row>
    <row r="163" spans="1:2" x14ac:dyDescent="0.2">
      <c r="A163" s="22" t="s">
        <v>132</v>
      </c>
      <c r="B163" s="24"/>
    </row>
    <row r="164" spans="1:2" x14ac:dyDescent="0.2">
      <c r="A164" s="15" t="s">
        <v>133</v>
      </c>
      <c r="B164" s="24"/>
    </row>
    <row r="165" spans="1:2" ht="12" customHeight="1" x14ac:dyDescent="0.2">
      <c r="A165" s="22" t="s">
        <v>134</v>
      </c>
      <c r="B165" s="24"/>
    </row>
    <row r="166" spans="1:2" s="32" customFormat="1" ht="11.25" x14ac:dyDescent="0.2">
      <c r="A166" s="13" t="s">
        <v>135</v>
      </c>
      <c r="B166" s="31">
        <f>B167+B168</f>
        <v>539905</v>
      </c>
    </row>
    <row r="167" spans="1:2" x14ac:dyDescent="0.2">
      <c r="A167" s="22" t="s">
        <v>136</v>
      </c>
      <c r="B167" s="24">
        <v>4617</v>
      </c>
    </row>
    <row r="168" spans="1:2" ht="11.25" customHeight="1" x14ac:dyDescent="0.2">
      <c r="A168" s="22" t="s">
        <v>137</v>
      </c>
      <c r="B168" s="23">
        <f>SUM(B169:B174)</f>
        <v>535288</v>
      </c>
    </row>
    <row r="169" spans="1:2" ht="11.25" customHeight="1" x14ac:dyDescent="0.2">
      <c r="A169" s="22" t="s">
        <v>138</v>
      </c>
      <c r="B169" s="24">
        <v>462400</v>
      </c>
    </row>
    <row r="170" spans="1:2" ht="22.5" customHeight="1" x14ac:dyDescent="0.2">
      <c r="A170" s="22" t="s">
        <v>139</v>
      </c>
      <c r="B170" s="24">
        <v>35000</v>
      </c>
    </row>
    <row r="171" spans="1:2" ht="11.25" customHeight="1" x14ac:dyDescent="0.2">
      <c r="A171" s="22" t="s">
        <v>140</v>
      </c>
      <c r="B171" s="24"/>
    </row>
    <row r="172" spans="1:2" ht="11.25" customHeight="1" x14ac:dyDescent="0.2">
      <c r="A172" s="22" t="s">
        <v>141</v>
      </c>
      <c r="B172" s="24"/>
    </row>
    <row r="173" spans="1:2" ht="11.25" customHeight="1" x14ac:dyDescent="0.2">
      <c r="A173" s="22" t="s">
        <v>142</v>
      </c>
      <c r="B173" s="24">
        <v>37888</v>
      </c>
    </row>
    <row r="174" spans="1:2" ht="11.25" customHeight="1" x14ac:dyDescent="0.2">
      <c r="A174" s="22" t="s">
        <v>143</v>
      </c>
      <c r="B174" s="24"/>
    </row>
    <row r="175" spans="1:2" s="32" customFormat="1" ht="11.25" x14ac:dyDescent="0.2">
      <c r="A175" s="19" t="s">
        <v>144</v>
      </c>
      <c r="B175" s="31">
        <f>B176+B177+B178</f>
        <v>-961332</v>
      </c>
    </row>
    <row r="176" spans="1:2" x14ac:dyDescent="0.2">
      <c r="A176" s="22" t="s">
        <v>145</v>
      </c>
      <c r="B176" s="24">
        <v>-733879</v>
      </c>
    </row>
    <row r="177" spans="1:2" x14ac:dyDescent="0.2">
      <c r="A177" s="22" t="s">
        <v>146</v>
      </c>
      <c r="B177" s="24">
        <v>-227453</v>
      </c>
    </row>
    <row r="178" spans="1:2" x14ac:dyDescent="0.2">
      <c r="A178" s="22" t="s">
        <v>147</v>
      </c>
      <c r="B178" s="24"/>
    </row>
    <row r="179" spans="1:2" s="32" customFormat="1" ht="11.25" x14ac:dyDescent="0.2">
      <c r="A179" s="19" t="s">
        <v>148</v>
      </c>
      <c r="B179" s="31">
        <f>B180+B181+B182+B183+B184</f>
        <v>-403302</v>
      </c>
    </row>
    <row r="180" spans="1:2" x14ac:dyDescent="0.2">
      <c r="A180" s="22" t="s">
        <v>149</v>
      </c>
      <c r="B180" s="24">
        <v>-376408</v>
      </c>
    </row>
    <row r="181" spans="1:2" x14ac:dyDescent="0.2">
      <c r="A181" s="22" t="s">
        <v>150</v>
      </c>
      <c r="B181" s="24">
        <v>-25064</v>
      </c>
    </row>
    <row r="182" spans="1:2" ht="12" customHeight="1" x14ac:dyDescent="0.2">
      <c r="A182" s="22" t="s">
        <v>151</v>
      </c>
      <c r="B182" s="24">
        <v>-1830</v>
      </c>
    </row>
    <row r="183" spans="1:2" x14ac:dyDescent="0.2">
      <c r="A183" s="22" t="s">
        <v>152</v>
      </c>
      <c r="B183" s="24"/>
    </row>
    <row r="184" spans="1:2" x14ac:dyDescent="0.2">
      <c r="A184" s="22" t="s">
        <v>153</v>
      </c>
      <c r="B184" s="24"/>
    </row>
    <row r="185" spans="1:2" s="32" customFormat="1" ht="11.25" x14ac:dyDescent="0.2">
      <c r="A185" s="19" t="s">
        <v>154</v>
      </c>
      <c r="B185" s="33">
        <v>-514473</v>
      </c>
    </row>
    <row r="186" spans="1:2" s="32" customFormat="1" ht="11.25" x14ac:dyDescent="0.2">
      <c r="A186" s="19" t="s">
        <v>155</v>
      </c>
      <c r="B186" s="31">
        <f>SUM(B187:B192)</f>
        <v>394677</v>
      </c>
    </row>
    <row r="187" spans="1:2" x14ac:dyDescent="0.2">
      <c r="A187" s="22" t="s">
        <v>156</v>
      </c>
      <c r="B187" s="24">
        <v>203762</v>
      </c>
    </row>
    <row r="188" spans="1:2" x14ac:dyDescent="0.2">
      <c r="A188" s="22" t="s">
        <v>157</v>
      </c>
      <c r="B188" s="24"/>
    </row>
    <row r="189" spans="1:2" x14ac:dyDescent="0.2">
      <c r="A189" s="22" t="s">
        <v>158</v>
      </c>
      <c r="B189" s="24"/>
    </row>
    <row r="190" spans="1:2" x14ac:dyDescent="0.2">
      <c r="A190" s="22" t="s">
        <v>159</v>
      </c>
      <c r="B190" s="24">
        <v>190915</v>
      </c>
    </row>
    <row r="191" spans="1:2" x14ac:dyDescent="0.2">
      <c r="A191" s="22" t="s">
        <v>160</v>
      </c>
      <c r="B191" s="24"/>
    </row>
    <row r="192" spans="1:2" x14ac:dyDescent="0.2">
      <c r="A192" s="22" t="s">
        <v>161</v>
      </c>
      <c r="B192" s="24"/>
    </row>
    <row r="193" spans="1:2" s="32" customFormat="1" ht="11.25" x14ac:dyDescent="0.2">
      <c r="A193" s="19" t="s">
        <v>162</v>
      </c>
      <c r="B193" s="33"/>
    </row>
    <row r="194" spans="1:2" s="32" customFormat="1" ht="11.25" x14ac:dyDescent="0.2">
      <c r="A194" s="19" t="s">
        <v>163</v>
      </c>
      <c r="B194" s="31">
        <f>B195+B196</f>
        <v>169350</v>
      </c>
    </row>
    <row r="195" spans="1:2" x14ac:dyDescent="0.2">
      <c r="A195" s="22" t="s">
        <v>164</v>
      </c>
      <c r="B195" s="24"/>
    </row>
    <row r="196" spans="1:2" x14ac:dyDescent="0.2">
      <c r="A196" s="22" t="s">
        <v>165</v>
      </c>
      <c r="B196" s="24">
        <v>169350</v>
      </c>
    </row>
    <row r="197" spans="1:2" s="32" customFormat="1" ht="11.25" x14ac:dyDescent="0.2">
      <c r="A197" s="19" t="s">
        <v>166</v>
      </c>
      <c r="B197" s="31">
        <f>B198+B199</f>
        <v>0</v>
      </c>
    </row>
    <row r="198" spans="1:2" x14ac:dyDescent="0.2">
      <c r="A198" s="22" t="s">
        <v>167</v>
      </c>
      <c r="B198" s="24">
        <v>0</v>
      </c>
    </row>
    <row r="199" spans="1:2" x14ac:dyDescent="0.2">
      <c r="A199" s="22" t="s">
        <v>168</v>
      </c>
      <c r="B199" s="24"/>
    </row>
    <row r="200" spans="1:2" ht="22.5" x14ac:dyDescent="0.2">
      <c r="A200" s="34" t="s">
        <v>169</v>
      </c>
      <c r="B200" s="35">
        <f>B156+B159+B160+B161+B166+B175+B179+B185+B186+B193+B194+B197</f>
        <v>-138821</v>
      </c>
    </row>
    <row r="201" spans="1:2" x14ac:dyDescent="0.2">
      <c r="A201" s="22" t="s">
        <v>170</v>
      </c>
      <c r="B201" s="23">
        <f>B202+B205</f>
        <v>10067</v>
      </c>
    </row>
    <row r="202" spans="1:2" x14ac:dyDescent="0.2">
      <c r="A202" s="22" t="s">
        <v>171</v>
      </c>
      <c r="B202" s="23">
        <f>B203+B204</f>
        <v>0</v>
      </c>
    </row>
    <row r="203" spans="1:2" x14ac:dyDescent="0.2">
      <c r="A203" s="22" t="s">
        <v>172</v>
      </c>
      <c r="B203" s="24"/>
    </row>
    <row r="204" spans="1:2" x14ac:dyDescent="0.2">
      <c r="A204" s="22" t="s">
        <v>173</v>
      </c>
      <c r="B204" s="24"/>
    </row>
    <row r="205" spans="1:2" x14ac:dyDescent="0.2">
      <c r="A205" s="22" t="s">
        <v>174</v>
      </c>
      <c r="B205" s="23">
        <f>B206+B207</f>
        <v>10067</v>
      </c>
    </row>
    <row r="206" spans="1:2" x14ac:dyDescent="0.2">
      <c r="A206" s="22" t="s">
        <v>175</v>
      </c>
      <c r="B206" s="24"/>
    </row>
    <row r="207" spans="1:2" x14ac:dyDescent="0.2">
      <c r="A207" s="22" t="s">
        <v>176</v>
      </c>
      <c r="B207" s="24">
        <v>10067</v>
      </c>
    </row>
    <row r="208" spans="1:2" x14ac:dyDescent="0.2">
      <c r="A208" s="22" t="s">
        <v>177</v>
      </c>
      <c r="B208" s="23">
        <f>B209+B210+B211</f>
        <v>0</v>
      </c>
    </row>
    <row r="209" spans="1:2" x14ac:dyDescent="0.2">
      <c r="A209" s="22" t="s">
        <v>178</v>
      </c>
      <c r="B209" s="24"/>
    </row>
    <row r="210" spans="1:2" x14ac:dyDescent="0.2">
      <c r="A210" s="22" t="s">
        <v>179</v>
      </c>
      <c r="B210" s="24"/>
    </row>
    <row r="211" spans="1:2" x14ac:dyDescent="0.2">
      <c r="A211" s="22" t="s">
        <v>180</v>
      </c>
      <c r="B211" s="24"/>
    </row>
    <row r="212" spans="1:2" x14ac:dyDescent="0.2">
      <c r="A212" s="22" t="s">
        <v>181</v>
      </c>
      <c r="B212" s="23">
        <f>B213+B214</f>
        <v>0</v>
      </c>
    </row>
    <row r="213" spans="1:2" x14ac:dyDescent="0.2">
      <c r="A213" s="22" t="s">
        <v>182</v>
      </c>
      <c r="B213" s="24"/>
    </row>
    <row r="214" spans="1:2" ht="12" customHeight="1" x14ac:dyDescent="0.2">
      <c r="A214" s="22" t="s">
        <v>183</v>
      </c>
      <c r="B214" s="24"/>
    </row>
    <row r="215" spans="1:2" x14ac:dyDescent="0.2">
      <c r="A215" s="22" t="s">
        <v>184</v>
      </c>
      <c r="B215" s="24"/>
    </row>
    <row r="216" spans="1:2" ht="12.75" customHeight="1" x14ac:dyDescent="0.2">
      <c r="A216" s="22" t="s">
        <v>185</v>
      </c>
      <c r="B216" s="23">
        <f>B217+B218</f>
        <v>0</v>
      </c>
    </row>
    <row r="217" spans="1:2" x14ac:dyDescent="0.2">
      <c r="A217" s="22" t="s">
        <v>164</v>
      </c>
      <c r="B217" s="24"/>
    </row>
    <row r="218" spans="1:2" x14ac:dyDescent="0.2">
      <c r="A218" s="22" t="s">
        <v>165</v>
      </c>
      <c r="B218" s="24">
        <v>0</v>
      </c>
    </row>
    <row r="219" spans="1:2" ht="15" customHeight="1" x14ac:dyDescent="0.2">
      <c r="A219" s="34" t="s">
        <v>186</v>
      </c>
      <c r="B219" s="35">
        <f>B201+B208+B212+B215+B216</f>
        <v>10067</v>
      </c>
    </row>
    <row r="220" spans="1:2" ht="18.75" customHeight="1" x14ac:dyDescent="0.2">
      <c r="A220" s="34" t="s">
        <v>187</v>
      </c>
      <c r="B220" s="35">
        <f>B200+B219</f>
        <v>-128754</v>
      </c>
    </row>
    <row r="221" spans="1:2" x14ac:dyDescent="0.2">
      <c r="A221" s="22" t="s">
        <v>188</v>
      </c>
      <c r="B221" s="24"/>
    </row>
    <row r="222" spans="1:2" ht="22.5" x14ac:dyDescent="0.2">
      <c r="A222" s="34" t="s">
        <v>189</v>
      </c>
      <c r="B222" s="35">
        <f>B220+B221</f>
        <v>-128754</v>
      </c>
    </row>
    <row r="223" spans="1:2" x14ac:dyDescent="0.2">
      <c r="A223" s="19" t="s">
        <v>190</v>
      </c>
      <c r="B223" s="24"/>
    </row>
    <row r="224" spans="1:2" ht="22.5" x14ac:dyDescent="0.2">
      <c r="A224" s="22" t="s">
        <v>191</v>
      </c>
      <c r="B224" s="24"/>
    </row>
    <row r="225" spans="1:2" ht="19.5" customHeight="1" x14ac:dyDescent="0.2">
      <c r="A225" s="34" t="s">
        <v>192</v>
      </c>
      <c r="B225" s="35">
        <f>B222+B224</f>
        <v>-128754</v>
      </c>
    </row>
  </sheetData>
  <mergeCells count="2">
    <mergeCell ref="A73:A74"/>
    <mergeCell ref="B73:B74"/>
  </mergeCells>
  <dataValidations count="3">
    <dataValidation type="whole" allowBlank="1" showInputMessage="1" showErrorMessage="1" error="Sólo datos sin decimales" sqref="B8:B71">
      <formula1>-200000000000</formula1>
      <formula2>200000000000</formula2>
    </dataValidation>
    <dataValidation type="whole" allowBlank="1" showInputMessage="1" showErrorMessage="1" error="Sólo datos con decimales" sqref="B75:B152">
      <formula1>-200000000000</formula1>
      <formula2>200000000000</formula2>
    </dataValidation>
    <dataValidation type="whole" allowBlank="1" showInputMessage="1" showErrorMessage="1" error="Sólo datos sin decimales_x000a_" sqref="B156:B225">
      <formula1>-200000000000</formula1>
      <formula2>200000000000</formula2>
    </dataValidation>
  </dataValidations>
  <printOptions horizontalCentered="1"/>
  <pageMargins left="0.31527777777777799" right="0.43333333333333302" top="0.78749999999999998" bottom="0.59027777777777801" header="0.51180555555555496" footer="0.51180555555555496"/>
  <pageSetup paperSize="9" fitToHeight="0" orientation="portrait" horizontalDpi="300" verticalDpi="300"/>
  <rowBreaks count="1" manualBreakCount="1">
    <brk id="263" max="16383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5"/>
  <sheetViews>
    <sheetView showGridLines="0" topLeftCell="A217" zoomScale="115" zoomScaleNormal="115" workbookViewId="0">
      <selection activeCell="D34" sqref="D34"/>
    </sheetView>
  </sheetViews>
  <sheetFormatPr baseColWidth="10" defaultColWidth="13" defaultRowHeight="12.75" x14ac:dyDescent="0.2"/>
  <cols>
    <col min="1" max="1" width="59.5703125" style="1" customWidth="1"/>
    <col min="2" max="2" width="10.7109375" style="1" customWidth="1"/>
    <col min="3" max="4" width="13" style="1"/>
    <col min="5" max="5" width="10.140625" style="1" customWidth="1"/>
    <col min="6" max="6" width="13" style="1" hidden="1"/>
    <col min="7" max="1024" width="13" style="1"/>
  </cols>
  <sheetData>
    <row r="1" spans="1:2" s="4" customFormat="1" ht="12" x14ac:dyDescent="0.2">
      <c r="A1" s="2" t="s">
        <v>201</v>
      </c>
      <c r="B1" s="3"/>
    </row>
    <row r="2" spans="1:2" s="4" customFormat="1" ht="12" customHeight="1" x14ac:dyDescent="0.2">
      <c r="B2" s="5"/>
    </row>
    <row r="3" spans="1:2" s="4" customFormat="1" ht="12" customHeight="1" x14ac:dyDescent="0.2">
      <c r="A3" s="2" t="s">
        <v>1</v>
      </c>
    </row>
    <row r="4" spans="1:2" s="4" customFormat="1" ht="12" x14ac:dyDescent="0.2">
      <c r="A4" s="6"/>
      <c r="B4" s="5"/>
    </row>
    <row r="5" spans="1:2" s="4" customFormat="1" ht="12" x14ac:dyDescent="0.2">
      <c r="A5" s="2" t="s">
        <v>2</v>
      </c>
      <c r="B5" s="5"/>
    </row>
    <row r="6" spans="1:2" s="4" customFormat="1" ht="12" customHeight="1" x14ac:dyDescent="0.2">
      <c r="B6" s="7"/>
    </row>
    <row r="7" spans="1:2" s="56" customFormat="1" ht="27" customHeight="1" x14ac:dyDescent="0.2">
      <c r="A7" s="54" t="s">
        <v>3</v>
      </c>
      <c r="B7" s="66"/>
    </row>
    <row r="8" spans="1:2" s="32" customFormat="1" ht="18" customHeight="1" x14ac:dyDescent="0.2">
      <c r="A8" s="57" t="s">
        <v>4</v>
      </c>
      <c r="B8" s="35">
        <f>B9+B16+B20+B23+B29+B36+B37+B35</f>
        <v>8486712</v>
      </c>
    </row>
    <row r="9" spans="1:2" s="32" customFormat="1" ht="11.25" x14ac:dyDescent="0.2">
      <c r="A9" s="58" t="s">
        <v>5</v>
      </c>
      <c r="B9" s="31">
        <f>SUM(B10:B15)</f>
        <v>1743593</v>
      </c>
    </row>
    <row r="10" spans="1:2" x14ac:dyDescent="0.2">
      <c r="A10" s="59" t="s">
        <v>6</v>
      </c>
      <c r="B10" s="24">
        <v>13500</v>
      </c>
    </row>
    <row r="11" spans="1:2" x14ac:dyDescent="0.2">
      <c r="A11" s="59" t="s">
        <v>7</v>
      </c>
      <c r="B11" s="24"/>
    </row>
    <row r="12" spans="1:2" x14ac:dyDescent="0.2">
      <c r="A12" s="59" t="s">
        <v>8</v>
      </c>
      <c r="B12" s="24">
        <v>1413</v>
      </c>
    </row>
    <row r="13" spans="1:2" x14ac:dyDescent="0.2">
      <c r="A13" s="59" t="s">
        <v>9</v>
      </c>
      <c r="B13" s="24"/>
    </row>
    <row r="14" spans="1:2" x14ac:dyDescent="0.2">
      <c r="A14" s="59" t="s">
        <v>10</v>
      </c>
      <c r="B14" s="24">
        <v>39</v>
      </c>
    </row>
    <row r="15" spans="1:2" x14ac:dyDescent="0.2">
      <c r="A15" s="59" t="s">
        <v>11</v>
      </c>
      <c r="B15" s="24">
        <v>1728641</v>
      </c>
    </row>
    <row r="16" spans="1:2" s="32" customFormat="1" ht="11.25" x14ac:dyDescent="0.2">
      <c r="A16" s="58" t="s">
        <v>12</v>
      </c>
      <c r="B16" s="31">
        <f>SUM(B17:B19)</f>
        <v>77103</v>
      </c>
    </row>
    <row r="17" spans="1:2" x14ac:dyDescent="0.2">
      <c r="A17" s="59" t="s">
        <v>13</v>
      </c>
      <c r="B17" s="24"/>
    </row>
    <row r="18" spans="1:2" x14ac:dyDescent="0.2">
      <c r="A18" s="60" t="s">
        <v>14</v>
      </c>
      <c r="B18" s="24">
        <v>77103</v>
      </c>
    </row>
    <row r="19" spans="1:2" x14ac:dyDescent="0.2">
      <c r="A19" s="59" t="s">
        <v>15</v>
      </c>
      <c r="B19" s="24"/>
    </row>
    <row r="20" spans="1:2" s="32" customFormat="1" ht="11.25" x14ac:dyDescent="0.2">
      <c r="A20" s="58" t="s">
        <v>16</v>
      </c>
      <c r="B20" s="31">
        <f>B21+B22</f>
        <v>5064707</v>
      </c>
    </row>
    <row r="21" spans="1:2" x14ac:dyDescent="0.2">
      <c r="A21" s="59" t="s">
        <v>17</v>
      </c>
      <c r="B21" s="24">
        <v>338303</v>
      </c>
    </row>
    <row r="22" spans="1:2" x14ac:dyDescent="0.2">
      <c r="A22" s="60" t="s">
        <v>18</v>
      </c>
      <c r="B22" s="24">
        <v>4726404</v>
      </c>
    </row>
    <row r="23" spans="1:2" s="32" customFormat="1" ht="11.25" x14ac:dyDescent="0.2">
      <c r="A23" s="61" t="s">
        <v>19</v>
      </c>
      <c r="B23" s="31">
        <f>SUM(B24:B28)</f>
        <v>0</v>
      </c>
    </row>
    <row r="24" spans="1:2" x14ac:dyDescent="0.2">
      <c r="A24" s="59" t="s">
        <v>20</v>
      </c>
      <c r="B24" s="24"/>
    </row>
    <row r="25" spans="1:2" x14ac:dyDescent="0.2">
      <c r="A25" s="59" t="s">
        <v>21</v>
      </c>
      <c r="B25" s="24"/>
    </row>
    <row r="26" spans="1:2" x14ac:dyDescent="0.2">
      <c r="A26" s="59" t="s">
        <v>22</v>
      </c>
      <c r="B26" s="24"/>
    </row>
    <row r="27" spans="1:2" x14ac:dyDescent="0.2">
      <c r="A27" s="59" t="s">
        <v>23</v>
      </c>
      <c r="B27" s="24"/>
    </row>
    <row r="28" spans="1:2" x14ac:dyDescent="0.2">
      <c r="A28" s="59" t="s">
        <v>24</v>
      </c>
      <c r="B28" s="24"/>
    </row>
    <row r="29" spans="1:2" s="32" customFormat="1" ht="11.25" x14ac:dyDescent="0.2">
      <c r="A29" s="58" t="s">
        <v>25</v>
      </c>
      <c r="B29" s="31">
        <f>SUM(B30:B34)</f>
        <v>1601309</v>
      </c>
    </row>
    <row r="30" spans="1:2" x14ac:dyDescent="0.2">
      <c r="A30" s="59" t="s">
        <v>20</v>
      </c>
      <c r="B30" s="24"/>
    </row>
    <row r="31" spans="1:2" x14ac:dyDescent="0.2">
      <c r="A31" s="59" t="s">
        <v>26</v>
      </c>
      <c r="B31" s="24">
        <v>1597740</v>
      </c>
    </row>
    <row r="32" spans="1:2" x14ac:dyDescent="0.2">
      <c r="A32" s="59" t="s">
        <v>22</v>
      </c>
      <c r="B32" s="24"/>
    </row>
    <row r="33" spans="1:2" x14ac:dyDescent="0.2">
      <c r="A33" s="59" t="s">
        <v>23</v>
      </c>
      <c r="B33" s="24"/>
    </row>
    <row r="34" spans="1:2" x14ac:dyDescent="0.2">
      <c r="A34" s="59" t="s">
        <v>24</v>
      </c>
      <c r="B34" s="24">
        <v>3569</v>
      </c>
    </row>
    <row r="35" spans="1:2" x14ac:dyDescent="0.2">
      <c r="A35" s="58" t="s">
        <v>197</v>
      </c>
      <c r="B35" s="24"/>
    </row>
    <row r="36" spans="1:2" s="32" customFormat="1" ht="11.25" x14ac:dyDescent="0.2">
      <c r="A36" s="58" t="s">
        <v>198</v>
      </c>
      <c r="B36" s="24"/>
    </row>
    <row r="37" spans="1:2" s="32" customFormat="1" ht="11.25" x14ac:dyDescent="0.2">
      <c r="A37" s="58" t="s">
        <v>199</v>
      </c>
      <c r="B37" s="24"/>
    </row>
    <row r="38" spans="1:2" s="32" customFormat="1" ht="18.75" customHeight="1" x14ac:dyDescent="0.2">
      <c r="A38" s="57" t="s">
        <v>28</v>
      </c>
      <c r="B38" s="35">
        <f>B39+B40+B47+B55+B61+B67+B68</f>
        <v>4364375</v>
      </c>
    </row>
    <row r="39" spans="1:2" s="32" customFormat="1" ht="11.25" x14ac:dyDescent="0.2">
      <c r="A39" s="58" t="s">
        <v>29</v>
      </c>
      <c r="B39" s="33"/>
    </row>
    <row r="40" spans="1:2" s="32" customFormat="1" ht="11.25" x14ac:dyDescent="0.2">
      <c r="A40" s="58" t="s">
        <v>30</v>
      </c>
      <c r="B40" s="31">
        <f>SUM(B41:B46)</f>
        <v>0</v>
      </c>
    </row>
    <row r="41" spans="1:2" x14ac:dyDescent="0.2">
      <c r="A41" s="59" t="s">
        <v>31</v>
      </c>
      <c r="B41" s="24"/>
    </row>
    <row r="42" spans="1:2" x14ac:dyDescent="0.2">
      <c r="A42" s="59" t="s">
        <v>32</v>
      </c>
      <c r="B42" s="24"/>
    </row>
    <row r="43" spans="1:2" x14ac:dyDescent="0.2">
      <c r="A43" s="59" t="s">
        <v>33</v>
      </c>
      <c r="B43" s="24"/>
    </row>
    <row r="44" spans="1:2" x14ac:dyDescent="0.2">
      <c r="A44" s="59" t="s">
        <v>34</v>
      </c>
      <c r="B44" s="24"/>
    </row>
    <row r="45" spans="1:2" x14ac:dyDescent="0.2">
      <c r="A45" s="60" t="s">
        <v>35</v>
      </c>
      <c r="B45" s="24"/>
    </row>
    <row r="46" spans="1:2" x14ac:dyDescent="0.2">
      <c r="A46" s="59" t="s">
        <v>36</v>
      </c>
      <c r="B46" s="24"/>
    </row>
    <row r="47" spans="1:2" s="32" customFormat="1" ht="11.25" x14ac:dyDescent="0.2">
      <c r="A47" s="58" t="s">
        <v>37</v>
      </c>
      <c r="B47" s="31">
        <f>SUM(B48:B54)</f>
        <v>531617</v>
      </c>
    </row>
    <row r="48" spans="1:2" x14ac:dyDescent="0.2">
      <c r="A48" s="59" t="s">
        <v>38</v>
      </c>
      <c r="B48" s="24">
        <v>171421</v>
      </c>
    </row>
    <row r="49" spans="1:2" x14ac:dyDescent="0.2">
      <c r="A49" s="59" t="s">
        <v>39</v>
      </c>
      <c r="B49" s="24"/>
    </row>
    <row r="50" spans="1:2" x14ac:dyDescent="0.2">
      <c r="A50" s="59" t="s">
        <v>40</v>
      </c>
      <c r="B50" s="24">
        <v>98</v>
      </c>
    </row>
    <row r="51" spans="1:2" x14ac:dyDescent="0.2">
      <c r="A51" s="59" t="s">
        <v>41</v>
      </c>
      <c r="B51" s="24"/>
    </row>
    <row r="52" spans="1:2" x14ac:dyDescent="0.2">
      <c r="A52" s="59" t="s">
        <v>42</v>
      </c>
      <c r="B52" s="24">
        <v>143009</v>
      </c>
    </row>
    <row r="53" spans="1:2" x14ac:dyDescent="0.2">
      <c r="A53" s="59" t="s">
        <v>43</v>
      </c>
      <c r="B53" s="24">
        <v>217089</v>
      </c>
    </row>
    <row r="54" spans="1:2" x14ac:dyDescent="0.2">
      <c r="A54" s="59" t="s">
        <v>44</v>
      </c>
      <c r="B54" s="24"/>
    </row>
    <row r="55" spans="1:2" s="32" customFormat="1" ht="11.25" x14ac:dyDescent="0.2">
      <c r="A55" s="61" t="s">
        <v>45</v>
      </c>
      <c r="B55" s="31">
        <f>SUM(B56:B60)</f>
        <v>0</v>
      </c>
    </row>
    <row r="56" spans="1:2" x14ac:dyDescent="0.2">
      <c r="A56" s="59" t="s">
        <v>20</v>
      </c>
      <c r="B56" s="24"/>
    </row>
    <row r="57" spans="1:2" x14ac:dyDescent="0.2">
      <c r="A57" s="59" t="s">
        <v>21</v>
      </c>
      <c r="B57" s="24"/>
    </row>
    <row r="58" spans="1:2" x14ac:dyDescent="0.2">
      <c r="A58" s="59" t="s">
        <v>22</v>
      </c>
      <c r="B58" s="24"/>
    </row>
    <row r="59" spans="1:2" x14ac:dyDescent="0.2">
      <c r="A59" s="59" t="s">
        <v>23</v>
      </c>
      <c r="B59" s="24"/>
    </row>
    <row r="60" spans="1:2" x14ac:dyDescent="0.2">
      <c r="A60" s="59" t="s">
        <v>24</v>
      </c>
      <c r="B60" s="24"/>
    </row>
    <row r="61" spans="1:2" s="32" customFormat="1" ht="11.25" x14ac:dyDescent="0.2">
      <c r="A61" s="58" t="s">
        <v>46</v>
      </c>
      <c r="B61" s="31">
        <f>SUM(B62:B66)</f>
        <v>2675484</v>
      </c>
    </row>
    <row r="62" spans="1:2" x14ac:dyDescent="0.2">
      <c r="A62" s="59" t="s">
        <v>20</v>
      </c>
      <c r="B62" s="24"/>
    </row>
    <row r="63" spans="1:2" x14ac:dyDescent="0.2">
      <c r="A63" s="59" t="s">
        <v>21</v>
      </c>
      <c r="B63" s="24">
        <v>175484</v>
      </c>
    </row>
    <row r="64" spans="1:2" x14ac:dyDescent="0.2">
      <c r="A64" s="59" t="s">
        <v>22</v>
      </c>
      <c r="B64" s="24">
        <v>2500000</v>
      </c>
    </row>
    <row r="65" spans="1:2" x14ac:dyDescent="0.2">
      <c r="A65" s="59" t="s">
        <v>23</v>
      </c>
      <c r="B65" s="24"/>
    </row>
    <row r="66" spans="1:2" x14ac:dyDescent="0.2">
      <c r="A66" s="59" t="s">
        <v>24</v>
      </c>
      <c r="B66" s="24"/>
    </row>
    <row r="67" spans="1:2" s="32" customFormat="1" ht="11.25" x14ac:dyDescent="0.2">
      <c r="A67" s="58" t="s">
        <v>47</v>
      </c>
      <c r="B67" s="33">
        <v>4026</v>
      </c>
    </row>
    <row r="68" spans="1:2" s="32" customFormat="1" ht="11.25" x14ac:dyDescent="0.2">
      <c r="A68" s="58" t="s">
        <v>48</v>
      </c>
      <c r="B68" s="31">
        <f>B69+B70</f>
        <v>1153248</v>
      </c>
    </row>
    <row r="69" spans="1:2" x14ac:dyDescent="0.2">
      <c r="A69" s="59" t="s">
        <v>49</v>
      </c>
      <c r="B69" s="24">
        <v>1153248</v>
      </c>
    </row>
    <row r="70" spans="1:2" x14ac:dyDescent="0.2">
      <c r="A70" s="59" t="s">
        <v>50</v>
      </c>
      <c r="B70" s="24"/>
    </row>
    <row r="71" spans="1:2" s="32" customFormat="1" ht="19.5" customHeight="1" x14ac:dyDescent="0.2">
      <c r="A71" s="57" t="s">
        <v>51</v>
      </c>
      <c r="B71" s="35">
        <f>B8+B38</f>
        <v>12851087</v>
      </c>
    </row>
    <row r="72" spans="1:2" s="32" customFormat="1" ht="11.25" x14ac:dyDescent="0.2">
      <c r="B72" s="63"/>
    </row>
    <row r="73" spans="1:2" ht="12.75" customHeight="1" x14ac:dyDescent="0.2">
      <c r="A73" s="89" t="s">
        <v>52</v>
      </c>
      <c r="B73" s="90"/>
    </row>
    <row r="74" spans="1:2" s="32" customFormat="1" ht="11.25" customHeight="1" x14ac:dyDescent="0.2">
      <c r="A74" s="89"/>
      <c r="B74" s="90"/>
    </row>
    <row r="75" spans="1:2" s="32" customFormat="1" ht="18" customHeight="1" x14ac:dyDescent="0.2">
      <c r="A75" s="57" t="s">
        <v>53</v>
      </c>
      <c r="B75" s="35">
        <f>B76+B104+B108</f>
        <v>11280220</v>
      </c>
    </row>
    <row r="76" spans="1:2" s="32" customFormat="1" ht="11.25" x14ac:dyDescent="0.2">
      <c r="A76" s="58" t="s">
        <v>54</v>
      </c>
      <c r="B76" s="31">
        <f>B77+B86+B87-ABS(B90)+B91+B94+B101-ABS(B102)+B103</f>
        <v>8353662</v>
      </c>
    </row>
    <row r="77" spans="1:2" x14ac:dyDescent="0.2">
      <c r="A77" s="59" t="s">
        <v>55</v>
      </c>
      <c r="B77" s="23">
        <f>B78+B82</f>
        <v>8634441</v>
      </c>
    </row>
    <row r="78" spans="1:2" x14ac:dyDescent="0.2">
      <c r="A78" s="59" t="s">
        <v>56</v>
      </c>
      <c r="B78" s="23">
        <f>SUM(B79:B81)</f>
        <v>8634441</v>
      </c>
    </row>
    <row r="79" spans="1:2" x14ac:dyDescent="0.2">
      <c r="A79" s="59" t="s">
        <v>57</v>
      </c>
      <c r="B79" s="24"/>
    </row>
    <row r="80" spans="1:2" ht="12.75" customHeight="1" x14ac:dyDescent="0.2">
      <c r="A80" s="64" t="s">
        <v>58</v>
      </c>
      <c r="B80" s="24">
        <v>8634441</v>
      </c>
    </row>
    <row r="81" spans="1:2" x14ac:dyDescent="0.2">
      <c r="A81" s="59" t="s">
        <v>59</v>
      </c>
      <c r="B81" s="24"/>
    </row>
    <row r="82" spans="1:2" x14ac:dyDescent="0.2">
      <c r="A82" s="59" t="s">
        <v>60</v>
      </c>
      <c r="B82" s="23">
        <f>SUM(B83:B85)</f>
        <v>0</v>
      </c>
    </row>
    <row r="83" spans="1:2" x14ac:dyDescent="0.2">
      <c r="A83" s="59" t="s">
        <v>61</v>
      </c>
      <c r="B83" s="24"/>
    </row>
    <row r="84" spans="1:2" x14ac:dyDescent="0.2">
      <c r="A84" s="59" t="s">
        <v>62</v>
      </c>
      <c r="B84" s="24"/>
    </row>
    <row r="85" spans="1:2" x14ac:dyDescent="0.2">
      <c r="A85" s="59" t="s">
        <v>63</v>
      </c>
      <c r="B85" s="24"/>
    </row>
    <row r="86" spans="1:2" x14ac:dyDescent="0.2">
      <c r="A86" s="59" t="s">
        <v>64</v>
      </c>
      <c r="B86" s="24">
        <v>114192</v>
      </c>
    </row>
    <row r="87" spans="1:2" x14ac:dyDescent="0.2">
      <c r="A87" s="59" t="s">
        <v>65</v>
      </c>
      <c r="B87" s="23">
        <f>B88+B89</f>
        <v>408343</v>
      </c>
    </row>
    <row r="88" spans="1:2" x14ac:dyDescent="0.2">
      <c r="A88" s="59" t="s">
        <v>66</v>
      </c>
      <c r="B88" s="24"/>
    </row>
    <row r="89" spans="1:2" x14ac:dyDescent="0.2">
      <c r="A89" s="59" t="s">
        <v>67</v>
      </c>
      <c r="B89" s="24">
        <v>408343</v>
      </c>
    </row>
    <row r="90" spans="1:2" x14ac:dyDescent="0.2">
      <c r="A90" s="60" t="s">
        <v>68</v>
      </c>
      <c r="B90" s="24"/>
    </row>
    <row r="91" spans="1:2" x14ac:dyDescent="0.2">
      <c r="A91" s="59" t="s">
        <v>69</v>
      </c>
      <c r="B91" s="23">
        <f>B92-ABS(B93)</f>
        <v>-690714</v>
      </c>
    </row>
    <row r="92" spans="1:2" x14ac:dyDescent="0.2">
      <c r="A92" s="59" t="s">
        <v>70</v>
      </c>
      <c r="B92" s="24"/>
    </row>
    <row r="93" spans="1:2" x14ac:dyDescent="0.2">
      <c r="A93" s="59" t="s">
        <v>71</v>
      </c>
      <c r="B93" s="24">
        <v>-690714</v>
      </c>
    </row>
    <row r="94" spans="1:2" x14ac:dyDescent="0.2">
      <c r="A94" s="59" t="s">
        <v>72</v>
      </c>
      <c r="B94" s="23">
        <f>SUM(B95:B100)</f>
        <v>0</v>
      </c>
    </row>
    <row r="95" spans="1:2" x14ac:dyDescent="0.2">
      <c r="A95" s="59" t="s">
        <v>73</v>
      </c>
      <c r="B95" s="24"/>
    </row>
    <row r="96" spans="1:2" ht="22.5" x14ac:dyDescent="0.2">
      <c r="A96" s="64" t="s">
        <v>74</v>
      </c>
      <c r="B96" s="24"/>
    </row>
    <row r="97" spans="1:2" x14ac:dyDescent="0.2">
      <c r="A97" s="59" t="s">
        <v>75</v>
      </c>
      <c r="B97" s="24"/>
    </row>
    <row r="98" spans="1:2" x14ac:dyDescent="0.2">
      <c r="A98" s="59" t="s">
        <v>76</v>
      </c>
      <c r="B98" s="24"/>
    </row>
    <row r="99" spans="1:2" ht="22.5" x14ac:dyDescent="0.2">
      <c r="A99" s="64" t="s">
        <v>77</v>
      </c>
      <c r="B99" s="24"/>
    </row>
    <row r="100" spans="1:2" x14ac:dyDescent="0.2">
      <c r="A100" s="59" t="s">
        <v>78</v>
      </c>
      <c r="B100" s="24"/>
    </row>
    <row r="101" spans="1:2" x14ac:dyDescent="0.2">
      <c r="A101" s="59" t="s">
        <v>79</v>
      </c>
      <c r="B101" s="24">
        <v>-112600</v>
      </c>
    </row>
    <row r="102" spans="1:2" x14ac:dyDescent="0.2">
      <c r="A102" s="59" t="s">
        <v>80</v>
      </c>
      <c r="B102" s="24"/>
    </row>
    <row r="103" spans="1:2" x14ac:dyDescent="0.2">
      <c r="A103" s="59" t="s">
        <v>81</v>
      </c>
      <c r="B103" s="24"/>
    </row>
    <row r="104" spans="1:2" s="32" customFormat="1" ht="11.25" x14ac:dyDescent="0.2">
      <c r="A104" s="58" t="s">
        <v>82</v>
      </c>
      <c r="B104" s="31">
        <f>B105+B106+B107</f>
        <v>0</v>
      </c>
    </row>
    <row r="105" spans="1:2" x14ac:dyDescent="0.2">
      <c r="A105" s="59" t="s">
        <v>83</v>
      </c>
      <c r="B105" s="24"/>
    </row>
    <row r="106" spans="1:2" x14ac:dyDescent="0.2">
      <c r="A106" s="59" t="s">
        <v>84</v>
      </c>
      <c r="B106" s="24"/>
    </row>
    <row r="107" spans="1:2" x14ac:dyDescent="0.2">
      <c r="A107" s="59" t="s">
        <v>85</v>
      </c>
      <c r="B107" s="24"/>
    </row>
    <row r="108" spans="1:2" s="32" customFormat="1" ht="11.25" x14ac:dyDescent="0.2">
      <c r="A108" s="58" t="s">
        <v>86</v>
      </c>
      <c r="B108" s="31">
        <f>B109+B116</f>
        <v>2926558</v>
      </c>
    </row>
    <row r="109" spans="1:2" s="32" customFormat="1" ht="11.25" x14ac:dyDescent="0.2">
      <c r="A109" s="59" t="s">
        <v>87</v>
      </c>
      <c r="B109" s="23">
        <f>SUM(B110:B115)</f>
        <v>2926558</v>
      </c>
    </row>
    <row r="110" spans="1:2" s="32" customFormat="1" ht="11.25" x14ac:dyDescent="0.2">
      <c r="A110" s="59" t="s">
        <v>88</v>
      </c>
      <c r="B110" s="24">
        <v>1428358</v>
      </c>
    </row>
    <row r="111" spans="1:2" s="32" customFormat="1" ht="22.5" x14ac:dyDescent="0.2">
      <c r="A111" s="64" t="s">
        <v>89</v>
      </c>
      <c r="B111" s="24"/>
    </row>
    <row r="112" spans="1:2" s="32" customFormat="1" ht="11.25" x14ac:dyDescent="0.2">
      <c r="A112" s="59" t="s">
        <v>90</v>
      </c>
      <c r="B112" s="24"/>
    </row>
    <row r="113" spans="1:2" s="32" customFormat="1" ht="11.25" x14ac:dyDescent="0.2">
      <c r="A113" s="59" t="s">
        <v>91</v>
      </c>
      <c r="B113" s="24">
        <v>1498200</v>
      </c>
    </row>
    <row r="114" spans="1:2" s="32" customFormat="1" ht="11.25" x14ac:dyDescent="0.2">
      <c r="A114" s="59" t="s">
        <v>92</v>
      </c>
      <c r="B114" s="24"/>
    </row>
    <row r="115" spans="1:2" s="32" customFormat="1" ht="11.25" x14ac:dyDescent="0.2">
      <c r="A115" s="59" t="s">
        <v>93</v>
      </c>
      <c r="B115" s="24"/>
    </row>
    <row r="116" spans="1:2" s="32" customFormat="1" ht="11.25" x14ac:dyDescent="0.2">
      <c r="A116" s="59" t="s">
        <v>94</v>
      </c>
      <c r="B116" s="24"/>
    </row>
    <row r="117" spans="1:2" s="32" customFormat="1" ht="19.5" customHeight="1" x14ac:dyDescent="0.2">
      <c r="A117" s="57" t="s">
        <v>95</v>
      </c>
      <c r="B117" s="35">
        <f>B118+B123+B129+B130+B132+B131</f>
        <v>1039667</v>
      </c>
    </row>
    <row r="118" spans="1:2" x14ac:dyDescent="0.2">
      <c r="A118" s="59" t="s">
        <v>96</v>
      </c>
      <c r="B118" s="23">
        <f>SUM(B119:B122)</f>
        <v>0</v>
      </c>
    </row>
    <row r="119" spans="1:2" x14ac:dyDescent="0.2">
      <c r="A119" s="60" t="s">
        <v>97</v>
      </c>
      <c r="B119" s="24"/>
    </row>
    <row r="120" spans="1:2" x14ac:dyDescent="0.2">
      <c r="A120" s="59" t="s">
        <v>98</v>
      </c>
      <c r="B120" s="24"/>
    </row>
    <row r="121" spans="1:2" x14ac:dyDescent="0.2">
      <c r="A121" s="59" t="s">
        <v>99</v>
      </c>
      <c r="B121" s="24"/>
    </row>
    <row r="122" spans="1:2" x14ac:dyDescent="0.2">
      <c r="A122" s="59" t="s">
        <v>100</v>
      </c>
      <c r="B122" s="24"/>
    </row>
    <row r="123" spans="1:2" x14ac:dyDescent="0.2">
      <c r="A123" s="59" t="s">
        <v>101</v>
      </c>
      <c r="B123" s="23">
        <f>SUM(B124:B128)</f>
        <v>64111</v>
      </c>
    </row>
    <row r="124" spans="1:2" x14ac:dyDescent="0.2">
      <c r="A124" s="59" t="s">
        <v>102</v>
      </c>
      <c r="B124" s="24"/>
    </row>
    <row r="125" spans="1:2" x14ac:dyDescent="0.2">
      <c r="A125" s="59" t="s">
        <v>103</v>
      </c>
      <c r="B125" s="24"/>
    </row>
    <row r="126" spans="1:2" x14ac:dyDescent="0.2">
      <c r="A126" s="59" t="s">
        <v>104</v>
      </c>
      <c r="B126" s="24"/>
    </row>
    <row r="127" spans="1:2" x14ac:dyDescent="0.2">
      <c r="A127" s="59" t="s">
        <v>23</v>
      </c>
      <c r="B127" s="24"/>
    </row>
    <row r="128" spans="1:2" x14ac:dyDescent="0.2">
      <c r="A128" s="59" t="s">
        <v>105</v>
      </c>
      <c r="B128" s="24">
        <v>64111</v>
      </c>
    </row>
    <row r="129" spans="1:2" x14ac:dyDescent="0.2">
      <c r="A129" s="64" t="s">
        <v>106</v>
      </c>
      <c r="B129" s="24"/>
    </row>
    <row r="130" spans="1:2" x14ac:dyDescent="0.2">
      <c r="A130" s="59" t="s">
        <v>107</v>
      </c>
      <c r="B130" s="24">
        <v>975521</v>
      </c>
    </row>
    <row r="131" spans="1:2" x14ac:dyDescent="0.2">
      <c r="A131" s="59" t="s">
        <v>108</v>
      </c>
      <c r="B131" s="24">
        <v>35</v>
      </c>
    </row>
    <row r="132" spans="1:2" x14ac:dyDescent="0.2">
      <c r="A132" s="59" t="s">
        <v>200</v>
      </c>
      <c r="B132" s="24"/>
    </row>
    <row r="133" spans="1:2" s="32" customFormat="1" ht="19.5" customHeight="1" x14ac:dyDescent="0.2">
      <c r="A133" s="57" t="s">
        <v>109</v>
      </c>
      <c r="B133" s="35">
        <f>B134+B135+B136+B142+B143+B151</f>
        <v>531200</v>
      </c>
    </row>
    <row r="134" spans="1:2" x14ac:dyDescent="0.2">
      <c r="A134" s="64" t="s">
        <v>110</v>
      </c>
      <c r="B134" s="24"/>
    </row>
    <row r="135" spans="1:2" x14ac:dyDescent="0.2">
      <c r="A135" s="59" t="s">
        <v>111</v>
      </c>
      <c r="B135" s="24"/>
    </row>
    <row r="136" spans="1:2" x14ac:dyDescent="0.2">
      <c r="A136" s="59" t="s">
        <v>112</v>
      </c>
      <c r="B136" s="23">
        <f>SUM(B137:B141)</f>
        <v>368134</v>
      </c>
    </row>
    <row r="137" spans="1:2" x14ac:dyDescent="0.2">
      <c r="A137" s="59" t="s">
        <v>102</v>
      </c>
      <c r="B137" s="24"/>
    </row>
    <row r="138" spans="1:2" x14ac:dyDescent="0.2">
      <c r="A138" s="59" t="s">
        <v>103</v>
      </c>
      <c r="B138" s="24"/>
    </row>
    <row r="139" spans="1:2" x14ac:dyDescent="0.2">
      <c r="A139" s="59" t="s">
        <v>104</v>
      </c>
      <c r="B139" s="24"/>
    </row>
    <row r="140" spans="1:2" x14ac:dyDescent="0.2">
      <c r="A140" s="59" t="s">
        <v>23</v>
      </c>
      <c r="B140" s="24"/>
    </row>
    <row r="141" spans="1:2" x14ac:dyDescent="0.2">
      <c r="A141" s="59" t="s">
        <v>105</v>
      </c>
      <c r="B141" s="24">
        <v>368134</v>
      </c>
    </row>
    <row r="142" spans="1:2" x14ac:dyDescent="0.2">
      <c r="A142" s="64" t="s">
        <v>113</v>
      </c>
      <c r="B142" s="24"/>
    </row>
    <row r="143" spans="1:2" x14ac:dyDescent="0.2">
      <c r="A143" s="59" t="s">
        <v>114</v>
      </c>
      <c r="B143" s="23">
        <f>SUM(B144:B150)</f>
        <v>161703</v>
      </c>
    </row>
    <row r="144" spans="1:2" x14ac:dyDescent="0.2">
      <c r="A144" s="59" t="s">
        <v>115</v>
      </c>
      <c r="B144" s="24"/>
    </row>
    <row r="145" spans="1:2" x14ac:dyDescent="0.2">
      <c r="A145" s="59" t="s">
        <v>116</v>
      </c>
      <c r="B145" s="24"/>
    </row>
    <row r="146" spans="1:2" x14ac:dyDescent="0.2">
      <c r="A146" s="59" t="s">
        <v>117</v>
      </c>
      <c r="B146" s="24">
        <v>42688</v>
      </c>
    </row>
    <row r="147" spans="1:2" x14ac:dyDescent="0.2">
      <c r="A147" s="59" t="s">
        <v>118</v>
      </c>
      <c r="B147" s="24">
        <v>42222</v>
      </c>
    </row>
    <row r="148" spans="1:2" x14ac:dyDescent="0.2">
      <c r="A148" s="59" t="s">
        <v>119</v>
      </c>
      <c r="B148" s="24"/>
    </row>
    <row r="149" spans="1:2" x14ac:dyDescent="0.2">
      <c r="A149" s="59" t="s">
        <v>120</v>
      </c>
      <c r="B149" s="24">
        <v>76793</v>
      </c>
    </row>
    <row r="150" spans="1:2" x14ac:dyDescent="0.2">
      <c r="A150" s="59" t="s">
        <v>121</v>
      </c>
      <c r="B150" s="24"/>
    </row>
    <row r="151" spans="1:2" x14ac:dyDescent="0.2">
      <c r="A151" s="59" t="s">
        <v>47</v>
      </c>
      <c r="B151" s="24">
        <v>1363</v>
      </c>
    </row>
    <row r="152" spans="1:2" s="32" customFormat="1" ht="20.25" customHeight="1" x14ac:dyDescent="0.2">
      <c r="A152" s="57" t="s">
        <v>122</v>
      </c>
      <c r="B152" s="35">
        <f>B75+B117+B133</f>
        <v>12851087</v>
      </c>
    </row>
    <row r="154" spans="1:2" ht="21.75" customHeight="1" x14ac:dyDescent="0.2">
      <c r="A154" s="26" t="s">
        <v>123</v>
      </c>
      <c r="B154" s="65"/>
    </row>
    <row r="155" spans="1:2" s="30" customFormat="1" ht="19.5" customHeight="1" x14ac:dyDescent="0.2">
      <c r="A155" s="28" t="s">
        <v>124</v>
      </c>
      <c r="B155" s="29"/>
    </row>
    <row r="156" spans="1:2" s="32" customFormat="1" ht="11.25" x14ac:dyDescent="0.2">
      <c r="A156" s="13" t="s">
        <v>125</v>
      </c>
      <c r="B156" s="31">
        <f>B157+B158</f>
        <v>579992</v>
      </c>
    </row>
    <row r="157" spans="1:2" x14ac:dyDescent="0.2">
      <c r="A157" s="15" t="s">
        <v>126</v>
      </c>
      <c r="B157" s="24"/>
    </row>
    <row r="158" spans="1:2" ht="10.5" customHeight="1" x14ac:dyDescent="0.2">
      <c r="A158" s="22" t="s">
        <v>127</v>
      </c>
      <c r="B158" s="24">
        <v>579992</v>
      </c>
    </row>
    <row r="159" spans="1:2" s="32" customFormat="1" ht="9.75" customHeight="1" x14ac:dyDescent="0.2">
      <c r="A159" s="19" t="s">
        <v>128</v>
      </c>
      <c r="B159" s="33"/>
    </row>
    <row r="160" spans="1:2" s="32" customFormat="1" ht="11.25" x14ac:dyDescent="0.2">
      <c r="A160" s="13" t="s">
        <v>129</v>
      </c>
      <c r="B160" s="33"/>
    </row>
    <row r="161" spans="1:2" s="32" customFormat="1" ht="11.25" x14ac:dyDescent="0.2">
      <c r="A161" s="13" t="s">
        <v>130</v>
      </c>
      <c r="B161" s="31">
        <f>B162+B163+B164+B165</f>
        <v>0</v>
      </c>
    </row>
    <row r="162" spans="1:2" x14ac:dyDescent="0.2">
      <c r="A162" s="15" t="s">
        <v>131</v>
      </c>
      <c r="B162" s="24"/>
    </row>
    <row r="163" spans="1:2" x14ac:dyDescent="0.2">
      <c r="A163" s="22" t="s">
        <v>132</v>
      </c>
      <c r="B163" s="24"/>
    </row>
    <row r="164" spans="1:2" x14ac:dyDescent="0.2">
      <c r="A164" s="15" t="s">
        <v>133</v>
      </c>
      <c r="B164" s="24"/>
    </row>
    <row r="165" spans="1:2" ht="12" customHeight="1" x14ac:dyDescent="0.2">
      <c r="A165" s="22" t="s">
        <v>134</v>
      </c>
      <c r="B165" s="24"/>
    </row>
    <row r="166" spans="1:2" s="32" customFormat="1" ht="11.25" x14ac:dyDescent="0.2">
      <c r="A166" s="13" t="s">
        <v>135</v>
      </c>
      <c r="B166" s="31">
        <f>B167+B168</f>
        <v>487984</v>
      </c>
    </row>
    <row r="167" spans="1:2" x14ac:dyDescent="0.2">
      <c r="A167" s="22" t="s">
        <v>136</v>
      </c>
      <c r="B167" s="24">
        <v>5584</v>
      </c>
    </row>
    <row r="168" spans="1:2" ht="11.25" customHeight="1" x14ac:dyDescent="0.2">
      <c r="A168" s="22" t="s">
        <v>137</v>
      </c>
      <c r="B168" s="23">
        <f>SUM(B169:B174)</f>
        <v>482400</v>
      </c>
    </row>
    <row r="169" spans="1:2" ht="11.25" customHeight="1" x14ac:dyDescent="0.2">
      <c r="A169" s="22" t="s">
        <v>138</v>
      </c>
      <c r="B169" s="24">
        <v>427400</v>
      </c>
    </row>
    <row r="170" spans="1:2" ht="22.5" customHeight="1" x14ac:dyDescent="0.2">
      <c r="A170" s="22" t="s">
        <v>139</v>
      </c>
      <c r="B170" s="24">
        <v>35000</v>
      </c>
    </row>
    <row r="171" spans="1:2" ht="11.25" customHeight="1" x14ac:dyDescent="0.2">
      <c r="A171" s="22" t="s">
        <v>140</v>
      </c>
      <c r="B171" s="24"/>
    </row>
    <row r="172" spans="1:2" ht="11.25" customHeight="1" x14ac:dyDescent="0.2">
      <c r="A172" s="22" t="s">
        <v>141</v>
      </c>
      <c r="B172" s="24"/>
    </row>
    <row r="173" spans="1:2" ht="11.25" customHeight="1" x14ac:dyDescent="0.2">
      <c r="A173" s="22" t="s">
        <v>142</v>
      </c>
      <c r="B173" s="24">
        <v>20000</v>
      </c>
    </row>
    <row r="174" spans="1:2" ht="11.25" customHeight="1" x14ac:dyDescent="0.2">
      <c r="A174" s="22" t="s">
        <v>143</v>
      </c>
      <c r="B174" s="24"/>
    </row>
    <row r="175" spans="1:2" s="32" customFormat="1" ht="11.25" x14ac:dyDescent="0.2">
      <c r="A175" s="19" t="s">
        <v>144</v>
      </c>
      <c r="B175" s="31">
        <f>B176+B177+B178</f>
        <v>-922269</v>
      </c>
    </row>
    <row r="176" spans="1:2" x14ac:dyDescent="0.2">
      <c r="A176" s="22" t="s">
        <v>145</v>
      </c>
      <c r="B176" s="24">
        <v>-703183</v>
      </c>
    </row>
    <row r="177" spans="1:2" x14ac:dyDescent="0.2">
      <c r="A177" s="22" t="s">
        <v>146</v>
      </c>
      <c r="B177" s="24">
        <v>-219086</v>
      </c>
    </row>
    <row r="178" spans="1:2" x14ac:dyDescent="0.2">
      <c r="A178" s="22" t="s">
        <v>147</v>
      </c>
      <c r="B178" s="24"/>
    </row>
    <row r="179" spans="1:2" s="32" customFormat="1" ht="11.25" x14ac:dyDescent="0.2">
      <c r="A179" s="19" t="s">
        <v>148</v>
      </c>
      <c r="B179" s="31">
        <f>B180+B181+B182+B183+B184</f>
        <v>-339373</v>
      </c>
    </row>
    <row r="180" spans="1:2" x14ac:dyDescent="0.2">
      <c r="A180" s="22" t="s">
        <v>149</v>
      </c>
      <c r="B180" s="24">
        <v>-312098</v>
      </c>
    </row>
    <row r="181" spans="1:2" x14ac:dyDescent="0.2">
      <c r="A181" s="22" t="s">
        <v>150</v>
      </c>
      <c r="B181" s="24">
        <v>-25475</v>
      </c>
    </row>
    <row r="182" spans="1:2" ht="12" customHeight="1" x14ac:dyDescent="0.2">
      <c r="A182" s="22" t="s">
        <v>151</v>
      </c>
      <c r="B182" s="24">
        <v>-1800</v>
      </c>
    </row>
    <row r="183" spans="1:2" x14ac:dyDescent="0.2">
      <c r="A183" s="22" t="s">
        <v>152</v>
      </c>
      <c r="B183" s="24"/>
    </row>
    <row r="184" spans="1:2" x14ac:dyDescent="0.2">
      <c r="A184" s="22" t="s">
        <v>153</v>
      </c>
      <c r="B184" s="24"/>
    </row>
    <row r="185" spans="1:2" s="32" customFormat="1" ht="11.25" x14ac:dyDescent="0.2">
      <c r="A185" s="19" t="s">
        <v>154</v>
      </c>
      <c r="B185" s="33">
        <v>-503514</v>
      </c>
    </row>
    <row r="186" spans="1:2" s="32" customFormat="1" ht="11.25" x14ac:dyDescent="0.2">
      <c r="A186" s="19" t="s">
        <v>155</v>
      </c>
      <c r="B186" s="31">
        <f>SUM(B187:B192)</f>
        <v>385461</v>
      </c>
    </row>
    <row r="187" spans="1:2" x14ac:dyDescent="0.2">
      <c r="A187" s="22" t="s">
        <v>156</v>
      </c>
      <c r="B187" s="24">
        <v>194546</v>
      </c>
    </row>
    <row r="188" spans="1:2" x14ac:dyDescent="0.2">
      <c r="A188" s="22" t="s">
        <v>157</v>
      </c>
      <c r="B188" s="24"/>
    </row>
    <row r="189" spans="1:2" x14ac:dyDescent="0.2">
      <c r="A189" s="22" t="s">
        <v>158</v>
      </c>
      <c r="B189" s="24"/>
    </row>
    <row r="190" spans="1:2" x14ac:dyDescent="0.2">
      <c r="A190" s="22" t="s">
        <v>159</v>
      </c>
      <c r="B190" s="24">
        <v>190915</v>
      </c>
    </row>
    <row r="191" spans="1:2" x14ac:dyDescent="0.2">
      <c r="A191" s="22" t="s">
        <v>160</v>
      </c>
      <c r="B191" s="24"/>
    </row>
    <row r="192" spans="1:2" x14ac:dyDescent="0.2">
      <c r="A192" s="22" t="s">
        <v>161</v>
      </c>
      <c r="B192" s="24"/>
    </row>
    <row r="193" spans="1:2" s="32" customFormat="1" ht="11.25" x14ac:dyDescent="0.2">
      <c r="A193" s="19" t="s">
        <v>162</v>
      </c>
      <c r="B193" s="33"/>
    </row>
    <row r="194" spans="1:2" s="32" customFormat="1" ht="11.25" x14ac:dyDescent="0.2">
      <c r="A194" s="19" t="s">
        <v>163</v>
      </c>
      <c r="B194" s="31">
        <f>B195+B196</f>
        <v>177964</v>
      </c>
    </row>
    <row r="195" spans="1:2" x14ac:dyDescent="0.2">
      <c r="A195" s="22" t="s">
        <v>164</v>
      </c>
      <c r="B195" s="24"/>
    </row>
    <row r="196" spans="1:2" x14ac:dyDescent="0.2">
      <c r="A196" s="22" t="s">
        <v>165</v>
      </c>
      <c r="B196" s="24">
        <v>177964</v>
      </c>
    </row>
    <row r="197" spans="1:2" s="32" customFormat="1" ht="11.25" x14ac:dyDescent="0.2">
      <c r="A197" s="19" t="s">
        <v>166</v>
      </c>
      <c r="B197" s="31">
        <f>B198+B199</f>
        <v>0</v>
      </c>
    </row>
    <row r="198" spans="1:2" x14ac:dyDescent="0.2">
      <c r="A198" s="22" t="s">
        <v>167</v>
      </c>
      <c r="B198" s="24">
        <v>0</v>
      </c>
    </row>
    <row r="199" spans="1:2" x14ac:dyDescent="0.2">
      <c r="A199" s="22" t="s">
        <v>168</v>
      </c>
      <c r="B199" s="24"/>
    </row>
    <row r="200" spans="1:2" ht="22.5" x14ac:dyDescent="0.2">
      <c r="A200" s="34" t="s">
        <v>169</v>
      </c>
      <c r="B200" s="35">
        <f>B156+B159+B160+B161+B166+B175+B179+B185+B186+B193+B194+B197</f>
        <v>-133755</v>
      </c>
    </row>
    <row r="201" spans="1:2" x14ac:dyDescent="0.2">
      <c r="A201" s="22" t="s">
        <v>170</v>
      </c>
      <c r="B201" s="23">
        <f>B202+B205</f>
        <v>19955</v>
      </c>
    </row>
    <row r="202" spans="1:2" x14ac:dyDescent="0.2">
      <c r="A202" s="22" t="s">
        <v>171</v>
      </c>
      <c r="B202" s="23">
        <f>B203+B204</f>
        <v>0</v>
      </c>
    </row>
    <row r="203" spans="1:2" x14ac:dyDescent="0.2">
      <c r="A203" s="22" t="s">
        <v>172</v>
      </c>
      <c r="B203" s="24"/>
    </row>
    <row r="204" spans="1:2" x14ac:dyDescent="0.2">
      <c r="A204" s="22" t="s">
        <v>173</v>
      </c>
      <c r="B204" s="24"/>
    </row>
    <row r="205" spans="1:2" x14ac:dyDescent="0.2">
      <c r="A205" s="22" t="s">
        <v>174</v>
      </c>
      <c r="B205" s="23">
        <f>B206+B207</f>
        <v>19955</v>
      </c>
    </row>
    <row r="206" spans="1:2" x14ac:dyDescent="0.2">
      <c r="A206" s="22" t="s">
        <v>175</v>
      </c>
      <c r="B206" s="24"/>
    </row>
    <row r="207" spans="1:2" x14ac:dyDescent="0.2">
      <c r="A207" s="22" t="s">
        <v>176</v>
      </c>
      <c r="B207" s="24">
        <v>19955</v>
      </c>
    </row>
    <row r="208" spans="1:2" x14ac:dyDescent="0.2">
      <c r="A208" s="22" t="s">
        <v>177</v>
      </c>
      <c r="B208" s="23">
        <f>B209+B210+B211</f>
        <v>0</v>
      </c>
    </row>
    <row r="209" spans="1:2" x14ac:dyDescent="0.2">
      <c r="A209" s="22" t="s">
        <v>178</v>
      </c>
      <c r="B209" s="24"/>
    </row>
    <row r="210" spans="1:2" x14ac:dyDescent="0.2">
      <c r="A210" s="22" t="s">
        <v>179</v>
      </c>
      <c r="B210" s="24"/>
    </row>
    <row r="211" spans="1:2" x14ac:dyDescent="0.2">
      <c r="A211" s="22" t="s">
        <v>180</v>
      </c>
      <c r="B211" s="24"/>
    </row>
    <row r="212" spans="1:2" x14ac:dyDescent="0.2">
      <c r="A212" s="22" t="s">
        <v>181</v>
      </c>
      <c r="B212" s="23">
        <f>B213+B214</f>
        <v>0</v>
      </c>
    </row>
    <row r="213" spans="1:2" x14ac:dyDescent="0.2">
      <c r="A213" s="22" t="s">
        <v>182</v>
      </c>
      <c r="B213" s="24"/>
    </row>
    <row r="214" spans="1:2" ht="12" customHeight="1" x14ac:dyDescent="0.2">
      <c r="A214" s="22" t="s">
        <v>183</v>
      </c>
      <c r="B214" s="24"/>
    </row>
    <row r="215" spans="1:2" x14ac:dyDescent="0.2">
      <c r="A215" s="22" t="s">
        <v>184</v>
      </c>
      <c r="B215" s="24"/>
    </row>
    <row r="216" spans="1:2" ht="12.75" customHeight="1" x14ac:dyDescent="0.2">
      <c r="A216" s="22" t="s">
        <v>185</v>
      </c>
      <c r="B216" s="23">
        <f>B217+B218</f>
        <v>1200</v>
      </c>
    </row>
    <row r="217" spans="1:2" x14ac:dyDescent="0.2">
      <c r="A217" s="22" t="s">
        <v>164</v>
      </c>
      <c r="B217" s="24"/>
    </row>
    <row r="218" spans="1:2" x14ac:dyDescent="0.2">
      <c r="A218" s="22" t="s">
        <v>165</v>
      </c>
      <c r="B218" s="24">
        <v>1200</v>
      </c>
    </row>
    <row r="219" spans="1:2" ht="15" customHeight="1" x14ac:dyDescent="0.2">
      <c r="A219" s="34" t="s">
        <v>186</v>
      </c>
      <c r="B219" s="35">
        <f>B201+B208+B212+B215+B216</f>
        <v>21155</v>
      </c>
    </row>
    <row r="220" spans="1:2" ht="18.75" customHeight="1" x14ac:dyDescent="0.2">
      <c r="A220" s="34" t="s">
        <v>187</v>
      </c>
      <c r="B220" s="35">
        <f>B200+B219</f>
        <v>-112600</v>
      </c>
    </row>
    <row r="221" spans="1:2" x14ac:dyDescent="0.2">
      <c r="A221" s="22" t="s">
        <v>188</v>
      </c>
      <c r="B221" s="24"/>
    </row>
    <row r="222" spans="1:2" ht="22.5" x14ac:dyDescent="0.2">
      <c r="A222" s="34" t="s">
        <v>189</v>
      </c>
      <c r="B222" s="35">
        <f>B220+B221</f>
        <v>-112600</v>
      </c>
    </row>
    <row r="223" spans="1:2" x14ac:dyDescent="0.2">
      <c r="A223" s="19" t="s">
        <v>190</v>
      </c>
      <c r="B223" s="24"/>
    </row>
    <row r="224" spans="1:2" ht="22.5" x14ac:dyDescent="0.2">
      <c r="A224" s="22" t="s">
        <v>191</v>
      </c>
      <c r="B224" s="24"/>
    </row>
    <row r="225" spans="1:2" ht="19.5" customHeight="1" x14ac:dyDescent="0.2">
      <c r="A225" s="34" t="s">
        <v>192</v>
      </c>
      <c r="B225" s="35">
        <f>B222+B224</f>
        <v>-112600</v>
      </c>
    </row>
  </sheetData>
  <mergeCells count="2">
    <mergeCell ref="A73:A74"/>
    <mergeCell ref="B73:B74"/>
  </mergeCells>
  <dataValidations count="3">
    <dataValidation type="whole" allowBlank="1" showInputMessage="1" showErrorMessage="1" error="Sólo datos sin decimales" sqref="B8:B71">
      <formula1>-200000000000</formula1>
      <formula2>200000000000</formula2>
    </dataValidation>
    <dataValidation type="whole" allowBlank="1" showInputMessage="1" showErrorMessage="1" error="Sólo datos con decimales" sqref="B75:B152">
      <formula1>-200000000000</formula1>
      <formula2>200000000000</formula2>
    </dataValidation>
    <dataValidation type="whole" allowBlank="1" showInputMessage="1" showErrorMessage="1" error="Sólo datos sin decimales_x000a_" sqref="B156:B225">
      <formula1>-200000000000</formula1>
      <formula2>200000000000</formula2>
    </dataValidation>
  </dataValidations>
  <printOptions horizontalCentered="1"/>
  <pageMargins left="0.31527777777777799" right="0.43333333333333302" top="0.78749999999999998" bottom="0.59027777777777801" header="0.51180555555555496" footer="0.51180555555555496"/>
  <pageSetup paperSize="9" scale="67" orientation="portrait" horizontalDpi="300" verticalDpi="300"/>
  <rowBreaks count="1" manualBreakCount="1">
    <brk id="265" max="16383" man="1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5"/>
  <sheetViews>
    <sheetView showGridLines="0" topLeftCell="A190" zoomScale="115" zoomScaleNormal="115" workbookViewId="0">
      <selection activeCell="A2" sqref="A2"/>
    </sheetView>
  </sheetViews>
  <sheetFormatPr baseColWidth="10" defaultColWidth="13" defaultRowHeight="12.75" x14ac:dyDescent="0.2"/>
  <cols>
    <col min="1" max="1" width="59.5703125" style="36" customWidth="1"/>
    <col min="2" max="2" width="10.7109375" style="36" customWidth="1"/>
    <col min="3" max="1024" width="13" style="36"/>
  </cols>
  <sheetData>
    <row r="1" spans="1:2" s="4" customFormat="1" ht="12" x14ac:dyDescent="0.2">
      <c r="A1" s="2" t="s">
        <v>202</v>
      </c>
      <c r="B1" s="3"/>
    </row>
    <row r="2" spans="1:2" s="4" customFormat="1" ht="12" customHeight="1" x14ac:dyDescent="0.2">
      <c r="B2" s="5"/>
    </row>
    <row r="3" spans="1:2" s="4" customFormat="1" ht="12" customHeight="1" x14ac:dyDescent="0.2">
      <c r="A3" s="2" t="s">
        <v>1</v>
      </c>
    </row>
    <row r="4" spans="1:2" s="4" customFormat="1" ht="12" x14ac:dyDescent="0.2">
      <c r="A4" s="6"/>
      <c r="B4" s="5"/>
    </row>
    <row r="5" spans="1:2" s="4" customFormat="1" ht="12" x14ac:dyDescent="0.2">
      <c r="A5" s="2" t="s">
        <v>2</v>
      </c>
      <c r="B5" s="5"/>
    </row>
    <row r="6" spans="1:2" s="4" customFormat="1" ht="12" customHeight="1" x14ac:dyDescent="0.2">
      <c r="B6" s="7"/>
    </row>
    <row r="7" spans="1:2" s="69" customFormat="1" ht="27" customHeight="1" x14ac:dyDescent="0.2">
      <c r="A7" s="67" t="s">
        <v>3</v>
      </c>
      <c r="B7" s="68"/>
    </row>
    <row r="8" spans="1:2" s="44" customFormat="1" ht="18" customHeight="1" x14ac:dyDescent="0.2">
      <c r="A8" s="70" t="s">
        <v>4</v>
      </c>
      <c r="B8" s="71">
        <f>B9+B16+B20+B23+B29+B36+B37+B35</f>
        <v>9323476</v>
      </c>
    </row>
    <row r="9" spans="1:2" s="44" customFormat="1" ht="11.25" x14ac:dyDescent="0.2">
      <c r="A9" s="72" t="s">
        <v>5</v>
      </c>
      <c r="B9" s="71">
        <f>SUM(B10:B15)</f>
        <v>2721756</v>
      </c>
    </row>
    <row r="10" spans="1:2" x14ac:dyDescent="0.2">
      <c r="A10" s="73" t="s">
        <v>6</v>
      </c>
      <c r="B10" s="74"/>
    </row>
    <row r="11" spans="1:2" x14ac:dyDescent="0.2">
      <c r="A11" s="73" t="s">
        <v>7</v>
      </c>
      <c r="B11" s="74"/>
    </row>
    <row r="12" spans="1:2" x14ac:dyDescent="0.2">
      <c r="A12" s="73" t="s">
        <v>8</v>
      </c>
      <c r="B12" s="74">
        <v>7329</v>
      </c>
    </row>
    <row r="13" spans="1:2" x14ac:dyDescent="0.2">
      <c r="A13" s="73" t="s">
        <v>9</v>
      </c>
      <c r="B13" s="74"/>
    </row>
    <row r="14" spans="1:2" x14ac:dyDescent="0.2">
      <c r="A14" s="73" t="s">
        <v>10</v>
      </c>
      <c r="B14" s="74"/>
    </row>
    <row r="15" spans="1:2" x14ac:dyDescent="0.2">
      <c r="A15" s="73" t="s">
        <v>11</v>
      </c>
      <c r="B15" s="74">
        <v>2714427</v>
      </c>
    </row>
    <row r="16" spans="1:2" s="44" customFormat="1" ht="11.25" x14ac:dyDescent="0.2">
      <c r="A16" s="72" t="s">
        <v>12</v>
      </c>
      <c r="B16" s="71">
        <f>SUM(B17:B19)</f>
        <v>203697</v>
      </c>
    </row>
    <row r="17" spans="1:2" x14ac:dyDescent="0.2">
      <c r="A17" s="73" t="s">
        <v>13</v>
      </c>
      <c r="B17" s="74"/>
    </row>
    <row r="18" spans="1:2" x14ac:dyDescent="0.2">
      <c r="A18" s="75" t="s">
        <v>203</v>
      </c>
      <c r="B18" s="74">
        <v>190197</v>
      </c>
    </row>
    <row r="19" spans="1:2" x14ac:dyDescent="0.2">
      <c r="A19" s="73" t="s">
        <v>15</v>
      </c>
      <c r="B19" s="74">
        <v>13500</v>
      </c>
    </row>
    <row r="20" spans="1:2" s="44" customFormat="1" ht="11.25" x14ac:dyDescent="0.2">
      <c r="A20" s="72" t="s">
        <v>16</v>
      </c>
      <c r="B20" s="71">
        <f>B21+B22</f>
        <v>4918284</v>
      </c>
    </row>
    <row r="21" spans="1:2" x14ac:dyDescent="0.2">
      <c r="A21" s="73" t="s">
        <v>17</v>
      </c>
      <c r="B21" s="74">
        <v>338663</v>
      </c>
    </row>
    <row r="22" spans="1:2" x14ac:dyDescent="0.2">
      <c r="A22" s="75" t="s">
        <v>204</v>
      </c>
      <c r="B22" s="74">
        <v>4579621</v>
      </c>
    </row>
    <row r="23" spans="1:2" s="44" customFormat="1" ht="11.25" x14ac:dyDescent="0.2">
      <c r="A23" s="76" t="s">
        <v>19</v>
      </c>
      <c r="B23" s="71">
        <f>SUM(B24:B28)</f>
        <v>0</v>
      </c>
    </row>
    <row r="24" spans="1:2" x14ac:dyDescent="0.2">
      <c r="A24" s="73" t="s">
        <v>20</v>
      </c>
      <c r="B24" s="74"/>
    </row>
    <row r="25" spans="1:2" x14ac:dyDescent="0.2">
      <c r="A25" s="73" t="s">
        <v>21</v>
      </c>
      <c r="B25" s="74"/>
    </row>
    <row r="26" spans="1:2" x14ac:dyDescent="0.2">
      <c r="A26" s="73" t="s">
        <v>22</v>
      </c>
      <c r="B26" s="74"/>
    </row>
    <row r="27" spans="1:2" x14ac:dyDescent="0.2">
      <c r="A27" s="73" t="s">
        <v>23</v>
      </c>
      <c r="B27" s="74"/>
    </row>
    <row r="28" spans="1:2" x14ac:dyDescent="0.2">
      <c r="A28" s="73" t="s">
        <v>24</v>
      </c>
      <c r="B28" s="74"/>
    </row>
    <row r="29" spans="1:2" s="44" customFormat="1" ht="11.25" x14ac:dyDescent="0.2">
      <c r="A29" s="72" t="s">
        <v>25</v>
      </c>
      <c r="B29" s="71">
        <f>SUM(B30:B34)</f>
        <v>1479739</v>
      </c>
    </row>
    <row r="30" spans="1:2" x14ac:dyDescent="0.2">
      <c r="A30" s="73" t="s">
        <v>20</v>
      </c>
      <c r="B30" s="74"/>
    </row>
    <row r="31" spans="1:2" x14ac:dyDescent="0.2">
      <c r="A31" s="73" t="s">
        <v>26</v>
      </c>
      <c r="B31" s="74">
        <v>1475770</v>
      </c>
    </row>
    <row r="32" spans="1:2" x14ac:dyDescent="0.2">
      <c r="A32" s="73" t="s">
        <v>22</v>
      </c>
      <c r="B32" s="74"/>
    </row>
    <row r="33" spans="1:2" x14ac:dyDescent="0.2">
      <c r="A33" s="73" t="s">
        <v>23</v>
      </c>
      <c r="B33" s="74"/>
    </row>
    <row r="34" spans="1:2" x14ac:dyDescent="0.2">
      <c r="A34" s="73" t="s">
        <v>24</v>
      </c>
      <c r="B34" s="74">
        <v>3969</v>
      </c>
    </row>
    <row r="35" spans="1:2" x14ac:dyDescent="0.2">
      <c r="A35" s="72" t="s">
        <v>197</v>
      </c>
      <c r="B35" s="74"/>
    </row>
    <row r="36" spans="1:2" s="44" customFormat="1" ht="11.25" x14ac:dyDescent="0.2">
      <c r="A36" s="72" t="s">
        <v>198</v>
      </c>
      <c r="B36" s="74"/>
    </row>
    <row r="37" spans="1:2" s="44" customFormat="1" ht="11.25" x14ac:dyDescent="0.2">
      <c r="A37" s="72" t="s">
        <v>199</v>
      </c>
      <c r="B37" s="74"/>
    </row>
    <row r="38" spans="1:2" s="44" customFormat="1" ht="18.75" customHeight="1" x14ac:dyDescent="0.2">
      <c r="A38" s="70" t="s">
        <v>28</v>
      </c>
      <c r="B38" s="71">
        <f>B39+B40+B47+B55+B61+B67+B68</f>
        <v>4125452</v>
      </c>
    </row>
    <row r="39" spans="1:2" s="44" customFormat="1" ht="11.25" x14ac:dyDescent="0.2">
      <c r="A39" s="72" t="s">
        <v>29</v>
      </c>
      <c r="B39" s="77"/>
    </row>
    <row r="40" spans="1:2" s="44" customFormat="1" ht="11.25" x14ac:dyDescent="0.2">
      <c r="A40" s="72" t="s">
        <v>30</v>
      </c>
      <c r="B40" s="71">
        <f>SUM(B41:B46)</f>
        <v>0</v>
      </c>
    </row>
    <row r="41" spans="1:2" x14ac:dyDescent="0.2">
      <c r="A41" s="73" t="s">
        <v>31</v>
      </c>
      <c r="B41" s="74"/>
    </row>
    <row r="42" spans="1:2" x14ac:dyDescent="0.2">
      <c r="A42" s="73" t="s">
        <v>32</v>
      </c>
      <c r="B42" s="74"/>
    </row>
    <row r="43" spans="1:2" x14ac:dyDescent="0.2">
      <c r="A43" s="73" t="s">
        <v>33</v>
      </c>
      <c r="B43" s="74"/>
    </row>
    <row r="44" spans="1:2" x14ac:dyDescent="0.2">
      <c r="A44" s="73" t="s">
        <v>34</v>
      </c>
      <c r="B44" s="74"/>
    </row>
    <row r="45" spans="1:2" x14ac:dyDescent="0.2">
      <c r="A45" s="75" t="s">
        <v>205</v>
      </c>
      <c r="B45" s="74"/>
    </row>
    <row r="46" spans="1:2" x14ac:dyDescent="0.2">
      <c r="A46" s="73" t="s">
        <v>36</v>
      </c>
      <c r="B46" s="74"/>
    </row>
    <row r="47" spans="1:2" s="44" customFormat="1" ht="11.25" x14ac:dyDescent="0.2">
      <c r="A47" s="72" t="s">
        <v>37</v>
      </c>
      <c r="B47" s="71">
        <f>SUM(B48:B54)</f>
        <v>685301</v>
      </c>
    </row>
    <row r="48" spans="1:2" x14ac:dyDescent="0.2">
      <c r="A48" s="73" t="s">
        <v>38</v>
      </c>
      <c r="B48" s="74">
        <v>170816</v>
      </c>
    </row>
    <row r="49" spans="1:2" x14ac:dyDescent="0.2">
      <c r="A49" s="73" t="s">
        <v>39</v>
      </c>
      <c r="B49" s="74"/>
    </row>
    <row r="50" spans="1:2" x14ac:dyDescent="0.2">
      <c r="A50" s="73" t="s">
        <v>40</v>
      </c>
      <c r="B50" s="74"/>
    </row>
    <row r="51" spans="1:2" x14ac:dyDescent="0.2">
      <c r="A51" s="73" t="s">
        <v>41</v>
      </c>
      <c r="B51" s="74">
        <v>98</v>
      </c>
    </row>
    <row r="52" spans="1:2" x14ac:dyDescent="0.2">
      <c r="A52" s="73" t="s">
        <v>42</v>
      </c>
      <c r="B52" s="74">
        <v>128643</v>
      </c>
    </row>
    <row r="53" spans="1:2" x14ac:dyDescent="0.2">
      <c r="A53" s="73" t="s">
        <v>43</v>
      </c>
      <c r="B53" s="74">
        <v>385744</v>
      </c>
    </row>
    <row r="54" spans="1:2" x14ac:dyDescent="0.2">
      <c r="A54" s="73" t="s">
        <v>44</v>
      </c>
      <c r="B54" s="74"/>
    </row>
    <row r="55" spans="1:2" s="44" customFormat="1" ht="11.25" x14ac:dyDescent="0.2">
      <c r="A55" s="76" t="s">
        <v>45</v>
      </c>
      <c r="B55" s="71">
        <f>SUM(B56:B60)</f>
        <v>0</v>
      </c>
    </row>
    <row r="56" spans="1:2" x14ac:dyDescent="0.2">
      <c r="A56" s="73" t="s">
        <v>20</v>
      </c>
      <c r="B56" s="74"/>
    </row>
    <row r="57" spans="1:2" x14ac:dyDescent="0.2">
      <c r="A57" s="73" t="s">
        <v>21</v>
      </c>
      <c r="B57" s="74"/>
    </row>
    <row r="58" spans="1:2" x14ac:dyDescent="0.2">
      <c r="A58" s="73" t="s">
        <v>22</v>
      </c>
      <c r="B58" s="74"/>
    </row>
    <row r="59" spans="1:2" x14ac:dyDescent="0.2">
      <c r="A59" s="73" t="s">
        <v>23</v>
      </c>
      <c r="B59" s="74"/>
    </row>
    <row r="60" spans="1:2" x14ac:dyDescent="0.2">
      <c r="A60" s="73" t="s">
        <v>24</v>
      </c>
      <c r="B60" s="74"/>
    </row>
    <row r="61" spans="1:2" s="44" customFormat="1" ht="11.25" x14ac:dyDescent="0.2">
      <c r="A61" s="72" t="s">
        <v>46</v>
      </c>
      <c r="B61" s="71">
        <f>SUM(B62:B66)</f>
        <v>218959</v>
      </c>
    </row>
    <row r="62" spans="1:2" x14ac:dyDescent="0.2">
      <c r="A62" s="73" t="s">
        <v>20</v>
      </c>
      <c r="B62" s="74"/>
    </row>
    <row r="63" spans="1:2" x14ac:dyDescent="0.2">
      <c r="A63" s="73" t="s">
        <v>21</v>
      </c>
      <c r="B63" s="74">
        <v>218959</v>
      </c>
    </row>
    <row r="64" spans="1:2" x14ac:dyDescent="0.2">
      <c r="A64" s="73" t="s">
        <v>22</v>
      </c>
      <c r="B64" s="74"/>
    </row>
    <row r="65" spans="1:2" x14ac:dyDescent="0.2">
      <c r="A65" s="73" t="s">
        <v>23</v>
      </c>
      <c r="B65" s="74"/>
    </row>
    <row r="66" spans="1:2" x14ac:dyDescent="0.2">
      <c r="A66" s="73" t="s">
        <v>24</v>
      </c>
      <c r="B66" s="74"/>
    </row>
    <row r="67" spans="1:2" s="44" customFormat="1" ht="11.25" x14ac:dyDescent="0.2">
      <c r="A67" s="72" t="s">
        <v>47</v>
      </c>
      <c r="B67" s="77">
        <v>4026</v>
      </c>
    </row>
    <row r="68" spans="1:2" s="44" customFormat="1" ht="11.25" x14ac:dyDescent="0.2">
      <c r="A68" s="72" t="s">
        <v>48</v>
      </c>
      <c r="B68" s="71">
        <f>B69+B70</f>
        <v>3217166</v>
      </c>
    </row>
    <row r="69" spans="1:2" x14ac:dyDescent="0.2">
      <c r="A69" s="73" t="s">
        <v>49</v>
      </c>
      <c r="B69" s="74">
        <v>3217166</v>
      </c>
    </row>
    <row r="70" spans="1:2" x14ac:dyDescent="0.2">
      <c r="A70" s="73" t="s">
        <v>50</v>
      </c>
      <c r="B70" s="74"/>
    </row>
    <row r="71" spans="1:2" s="44" customFormat="1" ht="19.5" customHeight="1" x14ac:dyDescent="0.2">
      <c r="A71" s="70" t="s">
        <v>51</v>
      </c>
      <c r="B71" s="71">
        <f>B8+B38</f>
        <v>13448928</v>
      </c>
    </row>
    <row r="72" spans="1:2" s="44" customFormat="1" ht="11.25" x14ac:dyDescent="0.2">
      <c r="B72" s="78"/>
    </row>
    <row r="73" spans="1:2" ht="12.75" customHeight="1" x14ac:dyDescent="0.2">
      <c r="A73" s="91" t="s">
        <v>52</v>
      </c>
      <c r="B73" s="92"/>
    </row>
    <row r="74" spans="1:2" s="44" customFormat="1" ht="11.25" customHeight="1" x14ac:dyDescent="0.2">
      <c r="A74" s="91"/>
      <c r="B74" s="92"/>
    </row>
    <row r="75" spans="1:2" s="44" customFormat="1" ht="18" customHeight="1" x14ac:dyDescent="0.2">
      <c r="A75" s="70" t="s">
        <v>53</v>
      </c>
      <c r="B75" s="71">
        <f>B76+B104+B108</f>
        <v>11774322</v>
      </c>
    </row>
    <row r="76" spans="1:2" s="44" customFormat="1" ht="11.25" x14ac:dyDescent="0.2">
      <c r="A76" s="72" t="s">
        <v>54</v>
      </c>
      <c r="B76" s="71">
        <f>B77+B86+B87-ABS(B90)+B91+B94+B101-ABS(B102)+B103</f>
        <v>8244393</v>
      </c>
    </row>
    <row r="77" spans="1:2" x14ac:dyDescent="0.2">
      <c r="A77" s="73" t="s">
        <v>55</v>
      </c>
      <c r="B77" s="79">
        <f>B78+B82</f>
        <v>8634441</v>
      </c>
    </row>
    <row r="78" spans="1:2" x14ac:dyDescent="0.2">
      <c r="A78" s="73" t="s">
        <v>56</v>
      </c>
      <c r="B78" s="79">
        <f>SUM(B79:B81)</f>
        <v>8634441</v>
      </c>
    </row>
    <row r="79" spans="1:2" x14ac:dyDescent="0.2">
      <c r="A79" s="73" t="s">
        <v>57</v>
      </c>
      <c r="B79" s="74"/>
    </row>
    <row r="80" spans="1:2" ht="12.75" customHeight="1" x14ac:dyDescent="0.2">
      <c r="A80" s="80" t="s">
        <v>58</v>
      </c>
      <c r="B80" s="74">
        <v>8634441</v>
      </c>
    </row>
    <row r="81" spans="1:2" x14ac:dyDescent="0.2">
      <c r="A81" s="73" t="s">
        <v>59</v>
      </c>
      <c r="B81" s="74"/>
    </row>
    <row r="82" spans="1:2" x14ac:dyDescent="0.2">
      <c r="A82" s="73" t="s">
        <v>60</v>
      </c>
      <c r="B82" s="79">
        <f>SUM(B83:B85)</f>
        <v>0</v>
      </c>
    </row>
    <row r="83" spans="1:2" x14ac:dyDescent="0.2">
      <c r="A83" s="73" t="s">
        <v>61</v>
      </c>
      <c r="B83" s="74"/>
    </row>
    <row r="84" spans="1:2" x14ac:dyDescent="0.2">
      <c r="A84" s="73" t="s">
        <v>62</v>
      </c>
      <c r="B84" s="74"/>
    </row>
    <row r="85" spans="1:2" x14ac:dyDescent="0.2">
      <c r="A85" s="73" t="s">
        <v>63</v>
      </c>
      <c r="B85" s="74"/>
    </row>
    <row r="86" spans="1:2" x14ac:dyDescent="0.2">
      <c r="A86" s="73" t="s">
        <v>64</v>
      </c>
      <c r="B86" s="74">
        <v>114192</v>
      </c>
    </row>
    <row r="87" spans="1:2" x14ac:dyDescent="0.2">
      <c r="A87" s="73" t="s">
        <v>65</v>
      </c>
      <c r="B87" s="79">
        <f>B88+B89</f>
        <v>408343</v>
      </c>
    </row>
    <row r="88" spans="1:2" x14ac:dyDescent="0.2">
      <c r="A88" s="73" t="s">
        <v>66</v>
      </c>
      <c r="B88" s="74"/>
    </row>
    <row r="89" spans="1:2" x14ac:dyDescent="0.2">
      <c r="A89" s="73" t="s">
        <v>67</v>
      </c>
      <c r="B89" s="74">
        <v>408343</v>
      </c>
    </row>
    <row r="90" spans="1:2" x14ac:dyDescent="0.2">
      <c r="A90" s="75" t="s">
        <v>206</v>
      </c>
      <c r="B90" s="74"/>
    </row>
    <row r="91" spans="1:2" x14ac:dyDescent="0.2">
      <c r="A91" s="73" t="s">
        <v>69</v>
      </c>
      <c r="B91" s="79">
        <f>B92-ABS(B93)</f>
        <v>-634236</v>
      </c>
    </row>
    <row r="92" spans="1:2" x14ac:dyDescent="0.2">
      <c r="A92" s="73" t="s">
        <v>70</v>
      </c>
      <c r="B92" s="74"/>
    </row>
    <row r="93" spans="1:2" x14ac:dyDescent="0.2">
      <c r="A93" s="73" t="s">
        <v>71</v>
      </c>
      <c r="B93" s="74">
        <v>-634236</v>
      </c>
    </row>
    <row r="94" spans="1:2" x14ac:dyDescent="0.2">
      <c r="A94" s="73" t="s">
        <v>72</v>
      </c>
      <c r="B94" s="79">
        <f>SUM(B95:B100)</f>
        <v>0</v>
      </c>
    </row>
    <row r="95" spans="1:2" x14ac:dyDescent="0.2">
      <c r="A95" s="73" t="s">
        <v>73</v>
      </c>
      <c r="B95" s="74"/>
    </row>
    <row r="96" spans="1:2" ht="22.5" x14ac:dyDescent="0.2">
      <c r="A96" s="80" t="s">
        <v>74</v>
      </c>
      <c r="B96" s="74"/>
    </row>
    <row r="97" spans="1:2" x14ac:dyDescent="0.2">
      <c r="A97" s="73" t="s">
        <v>75</v>
      </c>
      <c r="B97" s="74"/>
    </row>
    <row r="98" spans="1:2" x14ac:dyDescent="0.2">
      <c r="A98" s="73" t="s">
        <v>76</v>
      </c>
      <c r="B98" s="74"/>
    </row>
    <row r="99" spans="1:2" ht="22.5" x14ac:dyDescent="0.2">
      <c r="A99" s="80" t="s">
        <v>77</v>
      </c>
      <c r="B99" s="74"/>
    </row>
    <row r="100" spans="1:2" x14ac:dyDescent="0.2">
      <c r="A100" s="73" t="s">
        <v>78</v>
      </c>
      <c r="B100" s="74"/>
    </row>
    <row r="101" spans="1:2" x14ac:dyDescent="0.2">
      <c r="A101" s="73" t="s">
        <v>79</v>
      </c>
      <c r="B101" s="74">
        <v>-278347</v>
      </c>
    </row>
    <row r="102" spans="1:2" x14ac:dyDescent="0.2">
      <c r="A102" s="73" t="s">
        <v>80</v>
      </c>
      <c r="B102" s="74"/>
    </row>
    <row r="103" spans="1:2" x14ac:dyDescent="0.2">
      <c r="A103" s="73" t="s">
        <v>81</v>
      </c>
      <c r="B103" s="74"/>
    </row>
    <row r="104" spans="1:2" s="44" customFormat="1" ht="11.25" x14ac:dyDescent="0.2">
      <c r="A104" s="72" t="s">
        <v>82</v>
      </c>
      <c r="B104" s="71">
        <f>B105+B106+B107</f>
        <v>0</v>
      </c>
    </row>
    <row r="105" spans="1:2" x14ac:dyDescent="0.2">
      <c r="A105" s="73" t="s">
        <v>83</v>
      </c>
      <c r="B105" s="74"/>
    </row>
    <row r="106" spans="1:2" x14ac:dyDescent="0.2">
      <c r="A106" s="73" t="s">
        <v>84</v>
      </c>
      <c r="B106" s="74"/>
    </row>
    <row r="107" spans="1:2" x14ac:dyDescent="0.2">
      <c r="A107" s="73" t="s">
        <v>85</v>
      </c>
      <c r="B107" s="74"/>
    </row>
    <row r="108" spans="1:2" s="44" customFormat="1" ht="11.25" x14ac:dyDescent="0.2">
      <c r="A108" s="72" t="s">
        <v>86</v>
      </c>
      <c r="B108" s="71">
        <f>B109+B116</f>
        <v>3529929</v>
      </c>
    </row>
    <row r="109" spans="1:2" s="44" customFormat="1" ht="11.25" x14ac:dyDescent="0.2">
      <c r="A109" s="73" t="s">
        <v>87</v>
      </c>
      <c r="B109" s="79">
        <f>SUM(B110:B115)</f>
        <v>3529929</v>
      </c>
    </row>
    <row r="110" spans="1:2" s="44" customFormat="1" ht="11.25" x14ac:dyDescent="0.2">
      <c r="A110" s="73" t="s">
        <v>88</v>
      </c>
      <c r="B110" s="74">
        <v>1293769</v>
      </c>
    </row>
    <row r="111" spans="1:2" s="44" customFormat="1" ht="22.5" x14ac:dyDescent="0.2">
      <c r="A111" s="80" t="s">
        <v>207</v>
      </c>
      <c r="B111" s="74"/>
    </row>
    <row r="112" spans="1:2" s="44" customFormat="1" ht="11.25" x14ac:dyDescent="0.2">
      <c r="A112" s="73" t="s">
        <v>90</v>
      </c>
      <c r="B112" s="74"/>
    </row>
    <row r="113" spans="1:2" s="44" customFormat="1" ht="11.25" x14ac:dyDescent="0.2">
      <c r="A113" s="73" t="s">
        <v>91</v>
      </c>
      <c r="B113" s="74">
        <v>2236160</v>
      </c>
    </row>
    <row r="114" spans="1:2" s="44" customFormat="1" ht="11.25" x14ac:dyDescent="0.2">
      <c r="A114" s="73" t="s">
        <v>92</v>
      </c>
      <c r="B114" s="74"/>
    </row>
    <row r="115" spans="1:2" s="44" customFormat="1" ht="11.25" x14ac:dyDescent="0.2">
      <c r="A115" s="73" t="s">
        <v>93</v>
      </c>
      <c r="B115" s="74"/>
    </row>
    <row r="116" spans="1:2" s="44" customFormat="1" ht="11.25" x14ac:dyDescent="0.2">
      <c r="A116" s="73" t="s">
        <v>94</v>
      </c>
      <c r="B116" s="74"/>
    </row>
    <row r="117" spans="1:2" s="44" customFormat="1" ht="19.5" customHeight="1" x14ac:dyDescent="0.2">
      <c r="A117" s="70" t="s">
        <v>95</v>
      </c>
      <c r="B117" s="71">
        <f>B118+B123+B129+B130+B132+B131</f>
        <v>1224444</v>
      </c>
    </row>
    <row r="118" spans="1:2" x14ac:dyDescent="0.2">
      <c r="A118" s="73" t="s">
        <v>96</v>
      </c>
      <c r="B118" s="79">
        <f>SUM(B119:B122)</f>
        <v>0</v>
      </c>
    </row>
    <row r="119" spans="1:2" x14ac:dyDescent="0.2">
      <c r="A119" s="75" t="s">
        <v>208</v>
      </c>
      <c r="B119" s="74"/>
    </row>
    <row r="120" spans="1:2" x14ac:dyDescent="0.2">
      <c r="A120" s="73" t="s">
        <v>98</v>
      </c>
      <c r="B120" s="74"/>
    </row>
    <row r="121" spans="1:2" x14ac:dyDescent="0.2">
      <c r="A121" s="73" t="s">
        <v>99</v>
      </c>
      <c r="B121" s="74"/>
    </row>
    <row r="122" spans="1:2" x14ac:dyDescent="0.2">
      <c r="A122" s="73" t="s">
        <v>100</v>
      </c>
      <c r="B122" s="74"/>
    </row>
    <row r="123" spans="1:2" x14ac:dyDescent="0.2">
      <c r="A123" s="73" t="s">
        <v>101</v>
      </c>
      <c r="B123" s="79">
        <f>SUM(B124:B128)</f>
        <v>61421</v>
      </c>
    </row>
    <row r="124" spans="1:2" x14ac:dyDescent="0.2">
      <c r="A124" s="73" t="s">
        <v>102</v>
      </c>
      <c r="B124" s="74"/>
    </row>
    <row r="125" spans="1:2" x14ac:dyDescent="0.2">
      <c r="A125" s="73" t="s">
        <v>103</v>
      </c>
      <c r="B125" s="74"/>
    </row>
    <row r="126" spans="1:2" x14ac:dyDescent="0.2">
      <c r="A126" s="73" t="s">
        <v>104</v>
      </c>
      <c r="B126" s="74"/>
    </row>
    <row r="127" spans="1:2" x14ac:dyDescent="0.2">
      <c r="A127" s="73" t="s">
        <v>23</v>
      </c>
      <c r="B127" s="74">
        <v>61421</v>
      </c>
    </row>
    <row r="128" spans="1:2" x14ac:dyDescent="0.2">
      <c r="A128" s="73" t="s">
        <v>105</v>
      </c>
      <c r="B128" s="74"/>
    </row>
    <row r="129" spans="1:2" x14ac:dyDescent="0.2">
      <c r="A129" s="80" t="s">
        <v>106</v>
      </c>
      <c r="B129" s="74"/>
    </row>
    <row r="130" spans="1:2" x14ac:dyDescent="0.2">
      <c r="A130" s="73" t="s">
        <v>107</v>
      </c>
      <c r="B130" s="74">
        <v>1162988</v>
      </c>
    </row>
    <row r="131" spans="1:2" x14ac:dyDescent="0.2">
      <c r="A131" s="73" t="s">
        <v>108</v>
      </c>
      <c r="B131" s="74">
        <v>35</v>
      </c>
    </row>
    <row r="132" spans="1:2" x14ac:dyDescent="0.2">
      <c r="A132" s="73" t="s">
        <v>200</v>
      </c>
      <c r="B132" s="74"/>
    </row>
    <row r="133" spans="1:2" s="44" customFormat="1" ht="19.5" customHeight="1" x14ac:dyDescent="0.2">
      <c r="A133" s="70" t="s">
        <v>109</v>
      </c>
      <c r="B133" s="71">
        <f>B134+B135+B136+B142+B143+B151</f>
        <v>450162</v>
      </c>
    </row>
    <row r="134" spans="1:2" x14ac:dyDescent="0.2">
      <c r="A134" s="80" t="s">
        <v>110</v>
      </c>
      <c r="B134" s="74"/>
    </row>
    <row r="135" spans="1:2" x14ac:dyDescent="0.2">
      <c r="A135" s="73" t="s">
        <v>111</v>
      </c>
      <c r="B135" s="74"/>
    </row>
    <row r="136" spans="1:2" x14ac:dyDescent="0.2">
      <c r="A136" s="73" t="s">
        <v>112</v>
      </c>
      <c r="B136" s="79">
        <f>SUM(B137:B141)</f>
        <v>307272</v>
      </c>
    </row>
    <row r="137" spans="1:2" x14ac:dyDescent="0.2">
      <c r="A137" s="73" t="s">
        <v>102</v>
      </c>
      <c r="B137" s="74"/>
    </row>
    <row r="138" spans="1:2" x14ac:dyDescent="0.2">
      <c r="A138" s="73" t="s">
        <v>103</v>
      </c>
      <c r="B138" s="74"/>
    </row>
    <row r="139" spans="1:2" x14ac:dyDescent="0.2">
      <c r="A139" s="73" t="s">
        <v>104</v>
      </c>
      <c r="B139" s="74"/>
    </row>
    <row r="140" spans="1:2" x14ac:dyDescent="0.2">
      <c r="A140" s="73" t="s">
        <v>23</v>
      </c>
      <c r="B140" s="74"/>
    </row>
    <row r="141" spans="1:2" x14ac:dyDescent="0.2">
      <c r="A141" s="73" t="s">
        <v>105</v>
      </c>
      <c r="B141" s="74">
        <v>307272</v>
      </c>
    </row>
    <row r="142" spans="1:2" x14ac:dyDescent="0.2">
      <c r="A142" s="80" t="s">
        <v>113</v>
      </c>
      <c r="B142" s="74"/>
    </row>
    <row r="143" spans="1:2" x14ac:dyDescent="0.2">
      <c r="A143" s="73" t="s">
        <v>114</v>
      </c>
      <c r="B143" s="79">
        <f>SUM(B144:B150)</f>
        <v>142541</v>
      </c>
    </row>
    <row r="144" spans="1:2" x14ac:dyDescent="0.2">
      <c r="A144" s="73" t="s">
        <v>115</v>
      </c>
      <c r="B144" s="74">
        <v>35472</v>
      </c>
    </row>
    <row r="145" spans="1:2" x14ac:dyDescent="0.2">
      <c r="A145" s="73" t="s">
        <v>116</v>
      </c>
      <c r="B145" s="74"/>
    </row>
    <row r="146" spans="1:2" x14ac:dyDescent="0.2">
      <c r="A146" s="73" t="s">
        <v>117</v>
      </c>
      <c r="B146" s="74"/>
    </row>
    <row r="147" spans="1:2" x14ac:dyDescent="0.2">
      <c r="A147" s="73" t="s">
        <v>118</v>
      </c>
      <c r="B147" s="74">
        <v>37469</v>
      </c>
    </row>
    <row r="148" spans="1:2" x14ac:dyDescent="0.2">
      <c r="A148" s="73" t="s">
        <v>119</v>
      </c>
      <c r="B148" s="74"/>
    </row>
    <row r="149" spans="1:2" x14ac:dyDescent="0.2">
      <c r="A149" s="73" t="s">
        <v>120</v>
      </c>
      <c r="B149" s="74">
        <v>69600</v>
      </c>
    </row>
    <row r="150" spans="1:2" x14ac:dyDescent="0.2">
      <c r="A150" s="73" t="s">
        <v>121</v>
      </c>
      <c r="B150" s="74"/>
    </row>
    <row r="151" spans="1:2" x14ac:dyDescent="0.2">
      <c r="A151" s="73" t="s">
        <v>47</v>
      </c>
      <c r="B151" s="74">
        <v>349</v>
      </c>
    </row>
    <row r="152" spans="1:2" s="44" customFormat="1" ht="20.25" customHeight="1" x14ac:dyDescent="0.2">
      <c r="A152" s="70" t="s">
        <v>122</v>
      </c>
      <c r="B152" s="71">
        <f>B75+B117+B133</f>
        <v>13448928</v>
      </c>
    </row>
    <row r="153" spans="1:2" s="1" customFormat="1" ht="11.25" x14ac:dyDescent="0.2"/>
    <row r="154" spans="1:2" s="1" customFormat="1" ht="21.75" customHeight="1" x14ac:dyDescent="0.2">
      <c r="A154" s="26" t="s">
        <v>123</v>
      </c>
      <c r="B154" s="27"/>
    </row>
    <row r="155" spans="1:2" s="30" customFormat="1" ht="19.5" customHeight="1" x14ac:dyDescent="0.2">
      <c r="A155" s="28" t="s">
        <v>124</v>
      </c>
      <c r="B155" s="81"/>
    </row>
    <row r="156" spans="1:2" s="32" customFormat="1" ht="11.25" x14ac:dyDescent="0.2">
      <c r="A156" s="13" t="s">
        <v>125</v>
      </c>
      <c r="B156" s="82">
        <f>B157+B158</f>
        <v>495901</v>
      </c>
    </row>
    <row r="157" spans="1:2" s="1" customFormat="1" ht="11.25" x14ac:dyDescent="0.2">
      <c r="A157" s="15" t="s">
        <v>126</v>
      </c>
      <c r="B157" s="83"/>
    </row>
    <row r="158" spans="1:2" s="1" customFormat="1" ht="10.5" customHeight="1" x14ac:dyDescent="0.2">
      <c r="A158" s="22" t="s">
        <v>127</v>
      </c>
      <c r="B158" s="83">
        <v>495901</v>
      </c>
    </row>
    <row r="159" spans="1:2" s="32" customFormat="1" ht="9.75" customHeight="1" x14ac:dyDescent="0.2">
      <c r="A159" s="19" t="s">
        <v>128</v>
      </c>
      <c r="B159" s="84"/>
    </row>
    <row r="160" spans="1:2" s="32" customFormat="1" ht="11.25" x14ac:dyDescent="0.2">
      <c r="A160" s="13" t="s">
        <v>129</v>
      </c>
      <c r="B160" s="84"/>
    </row>
    <row r="161" spans="1:2" s="32" customFormat="1" ht="11.25" x14ac:dyDescent="0.2">
      <c r="A161" s="13" t="s">
        <v>130</v>
      </c>
      <c r="B161" s="82">
        <f>B162+B163+B164+B165</f>
        <v>0</v>
      </c>
    </row>
    <row r="162" spans="1:2" s="1" customFormat="1" ht="11.25" x14ac:dyDescent="0.2">
      <c r="A162" s="15" t="s">
        <v>131</v>
      </c>
      <c r="B162" s="83"/>
    </row>
    <row r="163" spans="1:2" s="1" customFormat="1" ht="11.25" x14ac:dyDescent="0.2">
      <c r="A163" s="22" t="s">
        <v>132</v>
      </c>
      <c r="B163" s="83"/>
    </row>
    <row r="164" spans="1:2" s="1" customFormat="1" ht="11.25" x14ac:dyDescent="0.2">
      <c r="A164" s="15" t="s">
        <v>133</v>
      </c>
      <c r="B164" s="83"/>
    </row>
    <row r="165" spans="1:2" s="1" customFormat="1" ht="12" customHeight="1" x14ac:dyDescent="0.2">
      <c r="A165" s="22" t="s">
        <v>134</v>
      </c>
      <c r="B165" s="83"/>
    </row>
    <row r="166" spans="1:2" s="32" customFormat="1" ht="11.25" x14ac:dyDescent="0.2">
      <c r="A166" s="13" t="s">
        <v>135</v>
      </c>
      <c r="B166" s="82">
        <f>B167+B168</f>
        <v>513819</v>
      </c>
    </row>
    <row r="167" spans="1:2" s="1" customFormat="1" ht="11.25" x14ac:dyDescent="0.2">
      <c r="A167" s="22" t="s">
        <v>136</v>
      </c>
      <c r="B167" s="83"/>
    </row>
    <row r="168" spans="1:2" s="1" customFormat="1" ht="11.25" customHeight="1" x14ac:dyDescent="0.2">
      <c r="A168" s="22" t="s">
        <v>137</v>
      </c>
      <c r="B168" s="85">
        <f>SUM(B169:B174)</f>
        <v>513819</v>
      </c>
    </row>
    <row r="169" spans="1:2" s="1" customFormat="1" ht="11.25" customHeight="1" x14ac:dyDescent="0.2">
      <c r="A169" s="22" t="s">
        <v>138</v>
      </c>
      <c r="B169" s="83">
        <v>427400</v>
      </c>
    </row>
    <row r="170" spans="1:2" s="1" customFormat="1" ht="22.5" customHeight="1" x14ac:dyDescent="0.2">
      <c r="A170" s="22" t="s">
        <v>139</v>
      </c>
      <c r="B170" s="83">
        <v>35000</v>
      </c>
    </row>
    <row r="171" spans="1:2" s="1" customFormat="1" ht="11.25" customHeight="1" x14ac:dyDescent="0.2">
      <c r="A171" s="22" t="s">
        <v>140</v>
      </c>
      <c r="B171" s="83"/>
    </row>
    <row r="172" spans="1:2" s="1" customFormat="1" ht="11.25" customHeight="1" x14ac:dyDescent="0.2">
      <c r="A172" s="22" t="s">
        <v>141</v>
      </c>
      <c r="B172" s="83"/>
    </row>
    <row r="173" spans="1:2" s="1" customFormat="1" ht="11.25" customHeight="1" x14ac:dyDescent="0.2">
      <c r="A173" s="22" t="s">
        <v>142</v>
      </c>
      <c r="B173" s="83">
        <v>51419</v>
      </c>
    </row>
    <row r="174" spans="1:2" s="1" customFormat="1" ht="11.25" customHeight="1" x14ac:dyDescent="0.2">
      <c r="A174" s="22" t="s">
        <v>143</v>
      </c>
      <c r="B174" s="83"/>
    </row>
    <row r="175" spans="1:2" s="32" customFormat="1" ht="11.25" x14ac:dyDescent="0.2">
      <c r="A175" s="19" t="s">
        <v>144</v>
      </c>
      <c r="B175" s="82">
        <f>B176+B177+B178</f>
        <v>-916498</v>
      </c>
    </row>
    <row r="176" spans="1:2" s="1" customFormat="1" ht="11.25" x14ac:dyDescent="0.2">
      <c r="A176" s="22" t="s">
        <v>145</v>
      </c>
      <c r="B176" s="83">
        <v>-697306</v>
      </c>
    </row>
    <row r="177" spans="1:2" s="1" customFormat="1" ht="11.25" x14ac:dyDescent="0.2">
      <c r="A177" s="22" t="s">
        <v>146</v>
      </c>
      <c r="B177" s="83">
        <v>-219192</v>
      </c>
    </row>
    <row r="178" spans="1:2" s="1" customFormat="1" ht="11.25" x14ac:dyDescent="0.2">
      <c r="A178" s="22" t="s">
        <v>147</v>
      </c>
      <c r="B178" s="83"/>
    </row>
    <row r="179" spans="1:2" s="32" customFormat="1" ht="11.25" x14ac:dyDescent="0.2">
      <c r="A179" s="19" t="s">
        <v>148</v>
      </c>
      <c r="B179" s="82">
        <f>B180+B181+B182+B183+B184</f>
        <v>-381820</v>
      </c>
    </row>
    <row r="180" spans="1:2" s="1" customFormat="1" ht="11.25" x14ac:dyDescent="0.2">
      <c r="A180" s="22" t="s">
        <v>149</v>
      </c>
      <c r="B180" s="83">
        <v>-354608</v>
      </c>
    </row>
    <row r="181" spans="1:2" s="1" customFormat="1" ht="11.25" x14ac:dyDescent="0.2">
      <c r="A181" s="22" t="s">
        <v>150</v>
      </c>
      <c r="B181" s="83">
        <v>-25427</v>
      </c>
    </row>
    <row r="182" spans="1:2" s="1" customFormat="1" ht="12" customHeight="1" x14ac:dyDescent="0.2">
      <c r="A182" s="22" t="s">
        <v>151</v>
      </c>
      <c r="B182" s="83">
        <v>-1785</v>
      </c>
    </row>
    <row r="183" spans="1:2" s="1" customFormat="1" ht="11.25" x14ac:dyDescent="0.2">
      <c r="A183" s="22" t="s">
        <v>152</v>
      </c>
      <c r="B183" s="83"/>
    </row>
    <row r="184" spans="1:2" s="1" customFormat="1" ht="11.25" x14ac:dyDescent="0.2">
      <c r="A184" s="22" t="s">
        <v>153</v>
      </c>
      <c r="B184" s="83"/>
    </row>
    <row r="185" spans="1:2" s="32" customFormat="1" ht="11.25" x14ac:dyDescent="0.2">
      <c r="A185" s="19" t="s">
        <v>154</v>
      </c>
      <c r="B185" s="84">
        <v>-488858</v>
      </c>
    </row>
    <row r="186" spans="1:2" s="32" customFormat="1" ht="11.25" x14ac:dyDescent="0.2">
      <c r="A186" s="19" t="s">
        <v>155</v>
      </c>
      <c r="B186" s="82">
        <f>SUM(B187:B192)</f>
        <v>375034</v>
      </c>
    </row>
    <row r="187" spans="1:2" s="1" customFormat="1" ht="11.25" x14ac:dyDescent="0.2">
      <c r="A187" s="22" t="s">
        <v>156</v>
      </c>
      <c r="B187" s="83">
        <v>184119</v>
      </c>
    </row>
    <row r="188" spans="1:2" s="1" customFormat="1" ht="11.25" x14ac:dyDescent="0.2">
      <c r="A188" s="22" t="s">
        <v>157</v>
      </c>
      <c r="B188" s="83"/>
    </row>
    <row r="189" spans="1:2" s="1" customFormat="1" ht="11.25" x14ac:dyDescent="0.2">
      <c r="A189" s="22" t="s">
        <v>158</v>
      </c>
      <c r="B189" s="83"/>
    </row>
    <row r="190" spans="1:2" s="1" customFormat="1" ht="11.25" x14ac:dyDescent="0.2">
      <c r="A190" s="22" t="s">
        <v>159</v>
      </c>
      <c r="B190" s="83">
        <v>190915</v>
      </c>
    </row>
    <row r="191" spans="1:2" s="1" customFormat="1" ht="11.25" x14ac:dyDescent="0.2">
      <c r="A191" s="22" t="s">
        <v>160</v>
      </c>
      <c r="B191" s="83"/>
    </row>
    <row r="192" spans="1:2" s="1" customFormat="1" ht="11.25" x14ac:dyDescent="0.2">
      <c r="A192" s="22" t="s">
        <v>161</v>
      </c>
      <c r="B192" s="83"/>
    </row>
    <row r="193" spans="1:2" s="32" customFormat="1" ht="11.25" x14ac:dyDescent="0.2">
      <c r="A193" s="19" t="s">
        <v>162</v>
      </c>
      <c r="B193" s="84"/>
    </row>
    <row r="194" spans="1:2" s="32" customFormat="1" ht="11.25" x14ac:dyDescent="0.2">
      <c r="A194" s="19" t="s">
        <v>163</v>
      </c>
      <c r="B194" s="82">
        <f>B195+B196</f>
        <v>101631</v>
      </c>
    </row>
    <row r="195" spans="1:2" s="1" customFormat="1" ht="11.25" x14ac:dyDescent="0.2">
      <c r="A195" s="22" t="s">
        <v>164</v>
      </c>
      <c r="B195" s="83"/>
    </row>
    <row r="196" spans="1:2" s="1" customFormat="1" ht="11.25" x14ac:dyDescent="0.2">
      <c r="A196" s="22" t="s">
        <v>165</v>
      </c>
      <c r="B196" s="83">
        <v>101631</v>
      </c>
    </row>
    <row r="197" spans="1:2" s="32" customFormat="1" ht="11.25" x14ac:dyDescent="0.2">
      <c r="A197" s="19" t="s">
        <v>166</v>
      </c>
      <c r="B197" s="82">
        <f>B198+B199</f>
        <v>0</v>
      </c>
    </row>
    <row r="198" spans="1:2" s="1" customFormat="1" ht="11.25" x14ac:dyDescent="0.2">
      <c r="A198" s="22" t="s">
        <v>167</v>
      </c>
      <c r="B198" s="83"/>
    </row>
    <row r="199" spans="1:2" s="1" customFormat="1" ht="11.25" x14ac:dyDescent="0.2">
      <c r="A199" s="22" t="s">
        <v>168</v>
      </c>
      <c r="B199" s="83"/>
    </row>
    <row r="200" spans="1:2" s="1" customFormat="1" ht="22.5" x14ac:dyDescent="0.2">
      <c r="A200" s="86" t="s">
        <v>169</v>
      </c>
      <c r="B200" s="82">
        <f>B156+B159+B160+B161+B166+B175+B179+B185+B186+B193+B194+B197</f>
        <v>-300791</v>
      </c>
    </row>
    <row r="201" spans="1:2" s="1" customFormat="1" ht="11.25" x14ac:dyDescent="0.2">
      <c r="A201" s="22" t="s">
        <v>170</v>
      </c>
      <c r="B201" s="85">
        <f>B202+B205</f>
        <v>22444</v>
      </c>
    </row>
    <row r="202" spans="1:2" s="1" customFormat="1" ht="11.25" x14ac:dyDescent="0.2">
      <c r="A202" s="22" t="s">
        <v>171</v>
      </c>
      <c r="B202" s="85">
        <f>B203+B204</f>
        <v>0</v>
      </c>
    </row>
    <row r="203" spans="1:2" s="1" customFormat="1" ht="11.25" x14ac:dyDescent="0.2">
      <c r="A203" s="22" t="s">
        <v>172</v>
      </c>
      <c r="B203" s="83"/>
    </row>
    <row r="204" spans="1:2" s="1" customFormat="1" ht="11.25" x14ac:dyDescent="0.2">
      <c r="A204" s="22" t="s">
        <v>173</v>
      </c>
      <c r="B204" s="83"/>
    </row>
    <row r="205" spans="1:2" s="1" customFormat="1" ht="11.25" x14ac:dyDescent="0.2">
      <c r="A205" s="22" t="s">
        <v>174</v>
      </c>
      <c r="B205" s="85">
        <f>B206+B207</f>
        <v>22444</v>
      </c>
    </row>
    <row r="206" spans="1:2" s="1" customFormat="1" ht="11.25" x14ac:dyDescent="0.2">
      <c r="A206" s="22" t="s">
        <v>175</v>
      </c>
      <c r="B206" s="83"/>
    </row>
    <row r="207" spans="1:2" s="1" customFormat="1" ht="11.25" x14ac:dyDescent="0.2">
      <c r="A207" s="22" t="s">
        <v>176</v>
      </c>
      <c r="B207" s="83">
        <v>22444</v>
      </c>
    </row>
    <row r="208" spans="1:2" s="1" customFormat="1" ht="11.25" x14ac:dyDescent="0.2">
      <c r="A208" s="22" t="s">
        <v>177</v>
      </c>
      <c r="B208" s="85">
        <f>B209+B210+B211</f>
        <v>0</v>
      </c>
    </row>
    <row r="209" spans="1:2" s="1" customFormat="1" ht="11.25" x14ac:dyDescent="0.2">
      <c r="A209" s="22" t="s">
        <v>178</v>
      </c>
      <c r="B209" s="83"/>
    </row>
    <row r="210" spans="1:2" s="1" customFormat="1" ht="11.25" x14ac:dyDescent="0.2">
      <c r="A210" s="22" t="s">
        <v>179</v>
      </c>
      <c r="B210" s="83"/>
    </row>
    <row r="211" spans="1:2" s="1" customFormat="1" ht="11.25" x14ac:dyDescent="0.2">
      <c r="A211" s="22" t="s">
        <v>180</v>
      </c>
      <c r="B211" s="83"/>
    </row>
    <row r="212" spans="1:2" s="1" customFormat="1" ht="11.25" x14ac:dyDescent="0.2">
      <c r="A212" s="22" t="s">
        <v>181</v>
      </c>
      <c r="B212" s="85">
        <f>B213+B214</f>
        <v>0</v>
      </c>
    </row>
    <row r="213" spans="1:2" s="1" customFormat="1" ht="11.25" x14ac:dyDescent="0.2">
      <c r="A213" s="22" t="s">
        <v>182</v>
      </c>
      <c r="B213" s="83"/>
    </row>
    <row r="214" spans="1:2" s="1" customFormat="1" ht="12" customHeight="1" x14ac:dyDescent="0.2">
      <c r="A214" s="22" t="s">
        <v>183</v>
      </c>
      <c r="B214" s="83"/>
    </row>
    <row r="215" spans="1:2" s="1" customFormat="1" ht="11.25" x14ac:dyDescent="0.2">
      <c r="A215" s="22" t="s">
        <v>184</v>
      </c>
      <c r="B215" s="83"/>
    </row>
    <row r="216" spans="1:2" s="1" customFormat="1" ht="12.75" customHeight="1" x14ac:dyDescent="0.2">
      <c r="A216" s="22" t="s">
        <v>185</v>
      </c>
      <c r="B216" s="85">
        <f>B217+B218</f>
        <v>0</v>
      </c>
    </row>
    <row r="217" spans="1:2" s="1" customFormat="1" ht="11.25" x14ac:dyDescent="0.2">
      <c r="A217" s="22" t="s">
        <v>164</v>
      </c>
      <c r="B217" s="83"/>
    </row>
    <row r="218" spans="1:2" s="1" customFormat="1" ht="11.25" x14ac:dyDescent="0.2">
      <c r="A218" s="22" t="s">
        <v>165</v>
      </c>
      <c r="B218" s="83"/>
    </row>
    <row r="219" spans="1:2" s="1" customFormat="1" ht="15" customHeight="1" x14ac:dyDescent="0.2">
      <c r="A219" s="86" t="s">
        <v>186</v>
      </c>
      <c r="B219" s="82">
        <f>B201+B208+B212+B215+B216</f>
        <v>22444</v>
      </c>
    </row>
    <row r="220" spans="1:2" s="1" customFormat="1" ht="18.75" customHeight="1" x14ac:dyDescent="0.2">
      <c r="A220" s="86" t="s">
        <v>187</v>
      </c>
      <c r="B220" s="82">
        <f>B200+B219</f>
        <v>-278347</v>
      </c>
    </row>
    <row r="221" spans="1:2" s="1" customFormat="1" ht="11.25" x14ac:dyDescent="0.2">
      <c r="A221" s="22" t="s">
        <v>188</v>
      </c>
      <c r="B221" s="83"/>
    </row>
    <row r="222" spans="1:2" s="1" customFormat="1" ht="22.5" x14ac:dyDescent="0.2">
      <c r="A222" s="86" t="s">
        <v>189</v>
      </c>
      <c r="B222" s="82">
        <f>B220+B221</f>
        <v>-278347</v>
      </c>
    </row>
    <row r="223" spans="1:2" s="1" customFormat="1" ht="11.25" x14ac:dyDescent="0.2">
      <c r="A223" s="19" t="s">
        <v>190</v>
      </c>
      <c r="B223" s="83"/>
    </row>
    <row r="224" spans="1:2" s="1" customFormat="1" ht="22.5" x14ac:dyDescent="0.2">
      <c r="A224" s="22" t="s">
        <v>191</v>
      </c>
      <c r="B224" s="83"/>
    </row>
    <row r="225" spans="1:2" s="1" customFormat="1" ht="19.5" customHeight="1" x14ac:dyDescent="0.2">
      <c r="A225" s="86" t="s">
        <v>192</v>
      </c>
      <c r="B225" s="82">
        <f>B222+B224</f>
        <v>-278347</v>
      </c>
    </row>
  </sheetData>
  <mergeCells count="2">
    <mergeCell ref="A73:A74"/>
    <mergeCell ref="B73:B74"/>
  </mergeCells>
  <dataValidations count="3">
    <dataValidation type="whole" allowBlank="1" showInputMessage="1" showErrorMessage="1" error="Sólo datos sin decimales" sqref="B8:B71">
      <formula1>-200000000000</formula1>
      <formula2>200000000000</formula2>
    </dataValidation>
    <dataValidation type="whole" allowBlank="1" showInputMessage="1" showErrorMessage="1" error="Sólo datos con decimales" sqref="B75:B152">
      <formula1>-200000000000</formula1>
      <formula2>200000000000</formula2>
    </dataValidation>
    <dataValidation type="whole" allowBlank="1" showInputMessage="1" showErrorMessage="1" error="Sólo datos sin decimales_x000a_" sqref="B156:B225">
      <formula1>-200000000000</formula1>
      <formula2>200000000000</formula2>
    </dataValidation>
  </dataValidations>
  <printOptions horizontalCentered="1"/>
  <pageMargins left="0.31527777777777799" right="0.43333333333333302" top="0.78749999999999998" bottom="0.59027777777777801" header="0.51180555555555496" footer="0.51180555555555496"/>
  <pageSetup paperSize="9" scale="67" orientation="portrait" horizontalDpi="300" verticalDpi="300"/>
  <rowBreaks count="1" manualBreakCount="1">
    <brk id="259" max="16383" man="1"/>
  </row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5"/>
  <sheetViews>
    <sheetView showGridLines="0" topLeftCell="A191" zoomScale="115" zoomScaleNormal="115" workbookViewId="0">
      <selection activeCell="B247" sqref="B247"/>
    </sheetView>
  </sheetViews>
  <sheetFormatPr baseColWidth="10" defaultColWidth="13" defaultRowHeight="12.75" x14ac:dyDescent="0.2"/>
  <cols>
    <col min="1" max="1" width="59.5703125" style="36" customWidth="1"/>
    <col min="2" max="2" width="10.7109375" style="36" customWidth="1"/>
    <col min="3" max="1024" width="13" style="36"/>
  </cols>
  <sheetData>
    <row r="1" spans="1:2" s="4" customFormat="1" ht="12" x14ac:dyDescent="0.2">
      <c r="A1" s="2" t="s">
        <v>209</v>
      </c>
      <c r="B1" s="3"/>
    </row>
    <row r="2" spans="1:2" s="4" customFormat="1" ht="12" customHeight="1" x14ac:dyDescent="0.2">
      <c r="B2" s="5"/>
    </row>
    <row r="3" spans="1:2" s="4" customFormat="1" ht="12" customHeight="1" x14ac:dyDescent="0.2">
      <c r="A3" s="2" t="s">
        <v>1</v>
      </c>
    </row>
    <row r="4" spans="1:2" s="4" customFormat="1" ht="12" x14ac:dyDescent="0.2">
      <c r="A4" s="6"/>
      <c r="B4" s="5"/>
    </row>
    <row r="5" spans="1:2" s="4" customFormat="1" ht="12" x14ac:dyDescent="0.2">
      <c r="A5" s="2" t="s">
        <v>2</v>
      </c>
      <c r="B5" s="5"/>
    </row>
    <row r="6" spans="1:2" s="4" customFormat="1" ht="12" customHeight="1" x14ac:dyDescent="0.2">
      <c r="B6" s="7"/>
    </row>
    <row r="7" spans="1:2" s="69" customFormat="1" ht="27" customHeight="1" x14ac:dyDescent="0.2">
      <c r="A7" s="67" t="s">
        <v>3</v>
      </c>
      <c r="B7" s="68"/>
    </row>
    <row r="8" spans="1:2" s="44" customFormat="1" ht="18" customHeight="1" x14ac:dyDescent="0.2">
      <c r="A8" s="70" t="s">
        <v>4</v>
      </c>
      <c r="B8" s="71">
        <v>8237640</v>
      </c>
    </row>
    <row r="9" spans="1:2" s="44" customFormat="1" ht="11.25" x14ac:dyDescent="0.2">
      <c r="A9" s="72" t="s">
        <v>5</v>
      </c>
      <c r="B9" s="71">
        <v>1019010</v>
      </c>
    </row>
    <row r="10" spans="1:2" x14ac:dyDescent="0.2">
      <c r="A10" s="73" t="s">
        <v>6</v>
      </c>
      <c r="B10" s="74"/>
    </row>
    <row r="11" spans="1:2" x14ac:dyDescent="0.2">
      <c r="A11" s="73" t="s">
        <v>7</v>
      </c>
      <c r="B11" s="74"/>
    </row>
    <row r="12" spans="1:2" x14ac:dyDescent="0.2">
      <c r="A12" s="73" t="s">
        <v>8</v>
      </c>
      <c r="B12" s="74">
        <v>1786</v>
      </c>
    </row>
    <row r="13" spans="1:2" x14ac:dyDescent="0.2">
      <c r="A13" s="73" t="s">
        <v>9</v>
      </c>
      <c r="B13" s="74"/>
    </row>
    <row r="14" spans="1:2" x14ac:dyDescent="0.2">
      <c r="A14" s="73" t="s">
        <v>10</v>
      </c>
      <c r="B14" s="74">
        <v>13697</v>
      </c>
    </row>
    <row r="15" spans="1:2" x14ac:dyDescent="0.2">
      <c r="A15" s="73" t="s">
        <v>11</v>
      </c>
      <c r="B15" s="74">
        <v>1003527</v>
      </c>
    </row>
    <row r="16" spans="1:2" s="44" customFormat="1" ht="11.25" x14ac:dyDescent="0.2">
      <c r="A16" s="72" t="s">
        <v>12</v>
      </c>
      <c r="B16" s="71">
        <v>96616</v>
      </c>
    </row>
    <row r="17" spans="1:2" x14ac:dyDescent="0.2">
      <c r="A17" s="73" t="s">
        <v>13</v>
      </c>
      <c r="B17" s="74">
        <v>96616</v>
      </c>
    </row>
    <row r="18" spans="1:2" x14ac:dyDescent="0.2">
      <c r="A18" s="75" t="s">
        <v>203</v>
      </c>
      <c r="B18" s="74"/>
    </row>
    <row r="19" spans="1:2" x14ac:dyDescent="0.2">
      <c r="A19" s="73" t="s">
        <v>15</v>
      </c>
      <c r="B19" s="74"/>
    </row>
    <row r="20" spans="1:2" s="44" customFormat="1" ht="11.25" x14ac:dyDescent="0.2">
      <c r="A20" s="72" t="s">
        <v>16</v>
      </c>
      <c r="B20" s="71">
        <v>4778992</v>
      </c>
    </row>
    <row r="21" spans="1:2" x14ac:dyDescent="0.2">
      <c r="A21" s="73" t="s">
        <v>17</v>
      </c>
      <c r="B21" s="74">
        <v>356639</v>
      </c>
    </row>
    <row r="22" spans="1:2" x14ac:dyDescent="0.2">
      <c r="A22" s="75" t="s">
        <v>204</v>
      </c>
      <c r="B22" s="74">
        <v>4422353</v>
      </c>
    </row>
    <row r="23" spans="1:2" s="44" customFormat="1" ht="11.25" x14ac:dyDescent="0.2">
      <c r="A23" s="76" t="s">
        <v>19</v>
      </c>
      <c r="B23" s="71">
        <v>0</v>
      </c>
    </row>
    <row r="24" spans="1:2" x14ac:dyDescent="0.2">
      <c r="A24" s="73" t="s">
        <v>20</v>
      </c>
      <c r="B24" s="74"/>
    </row>
    <row r="25" spans="1:2" x14ac:dyDescent="0.2">
      <c r="A25" s="73" t="s">
        <v>21</v>
      </c>
      <c r="B25" s="74"/>
    </row>
    <row r="26" spans="1:2" x14ac:dyDescent="0.2">
      <c r="A26" s="73" t="s">
        <v>22</v>
      </c>
      <c r="B26" s="74"/>
    </row>
    <row r="27" spans="1:2" x14ac:dyDescent="0.2">
      <c r="A27" s="73" t="s">
        <v>23</v>
      </c>
      <c r="B27" s="74"/>
    </row>
    <row r="28" spans="1:2" x14ac:dyDescent="0.2">
      <c r="A28" s="73" t="s">
        <v>24</v>
      </c>
      <c r="B28" s="74"/>
    </row>
    <row r="29" spans="1:2" s="44" customFormat="1" ht="11.25" x14ac:dyDescent="0.2">
      <c r="A29" s="72" t="s">
        <v>25</v>
      </c>
      <c r="B29" s="71">
        <v>2343022</v>
      </c>
    </row>
    <row r="30" spans="1:2" x14ac:dyDescent="0.2">
      <c r="A30" s="73" t="s">
        <v>20</v>
      </c>
      <c r="B30" s="74">
        <v>5108</v>
      </c>
    </row>
    <row r="31" spans="1:2" x14ac:dyDescent="0.2">
      <c r="A31" s="73" t="s">
        <v>26</v>
      </c>
      <c r="B31" s="74">
        <v>1234685</v>
      </c>
    </row>
    <row r="32" spans="1:2" x14ac:dyDescent="0.2">
      <c r="A32" s="73" t="s">
        <v>22</v>
      </c>
      <c r="B32" s="74"/>
    </row>
    <row r="33" spans="1:2" x14ac:dyDescent="0.2">
      <c r="A33" s="73" t="s">
        <v>23</v>
      </c>
      <c r="B33" s="74"/>
    </row>
    <row r="34" spans="1:2" x14ac:dyDescent="0.2">
      <c r="A34" s="73" t="s">
        <v>24</v>
      </c>
      <c r="B34" s="74">
        <v>1103229</v>
      </c>
    </row>
    <row r="35" spans="1:2" x14ac:dyDescent="0.2">
      <c r="A35" s="72" t="s">
        <v>197</v>
      </c>
      <c r="B35" s="74"/>
    </row>
    <row r="36" spans="1:2" s="44" customFormat="1" ht="11.25" x14ac:dyDescent="0.2">
      <c r="A36" s="72" t="s">
        <v>198</v>
      </c>
      <c r="B36" s="74"/>
    </row>
    <row r="37" spans="1:2" s="44" customFormat="1" ht="11.25" x14ac:dyDescent="0.2">
      <c r="A37" s="72" t="s">
        <v>199</v>
      </c>
      <c r="B37" s="74"/>
    </row>
    <row r="38" spans="1:2" s="44" customFormat="1" ht="18.75" customHeight="1" x14ac:dyDescent="0.2">
      <c r="A38" s="70" t="s">
        <v>28</v>
      </c>
      <c r="B38" s="71">
        <v>3557352</v>
      </c>
    </row>
    <row r="39" spans="1:2" s="44" customFormat="1" ht="11.25" x14ac:dyDescent="0.2">
      <c r="A39" s="72" t="s">
        <v>29</v>
      </c>
      <c r="B39" s="77"/>
    </row>
    <row r="40" spans="1:2" s="44" customFormat="1" ht="11.25" x14ac:dyDescent="0.2">
      <c r="A40" s="72" t="s">
        <v>30</v>
      </c>
      <c r="B40" s="71">
        <v>0</v>
      </c>
    </row>
    <row r="41" spans="1:2" x14ac:dyDescent="0.2">
      <c r="A41" s="73" t="s">
        <v>31</v>
      </c>
      <c r="B41" s="74"/>
    </row>
    <row r="42" spans="1:2" x14ac:dyDescent="0.2">
      <c r="A42" s="73" t="s">
        <v>32</v>
      </c>
      <c r="B42" s="74"/>
    </row>
    <row r="43" spans="1:2" x14ac:dyDescent="0.2">
      <c r="A43" s="73" t="s">
        <v>33</v>
      </c>
      <c r="B43" s="74"/>
    </row>
    <row r="44" spans="1:2" x14ac:dyDescent="0.2">
      <c r="A44" s="73" t="s">
        <v>34</v>
      </c>
      <c r="B44" s="74"/>
    </row>
    <row r="45" spans="1:2" x14ac:dyDescent="0.2">
      <c r="A45" s="75" t="s">
        <v>205</v>
      </c>
      <c r="B45" s="74"/>
    </row>
    <row r="46" spans="1:2" x14ac:dyDescent="0.2">
      <c r="A46" s="73" t="s">
        <v>36</v>
      </c>
      <c r="B46" s="74"/>
    </row>
    <row r="47" spans="1:2" s="44" customFormat="1" ht="11.25" x14ac:dyDescent="0.2">
      <c r="A47" s="72" t="s">
        <v>37</v>
      </c>
      <c r="B47" s="71">
        <v>365073</v>
      </c>
    </row>
    <row r="48" spans="1:2" x14ac:dyDescent="0.2">
      <c r="A48" s="73" t="s">
        <v>38</v>
      </c>
      <c r="B48" s="74">
        <v>68597</v>
      </c>
    </row>
    <row r="49" spans="1:2" x14ac:dyDescent="0.2">
      <c r="A49" s="73" t="s">
        <v>39</v>
      </c>
      <c r="B49" s="74"/>
    </row>
    <row r="50" spans="1:2" x14ac:dyDescent="0.2">
      <c r="A50" s="73" t="s">
        <v>40</v>
      </c>
      <c r="B50" s="74">
        <v>98</v>
      </c>
    </row>
    <row r="51" spans="1:2" x14ac:dyDescent="0.2">
      <c r="A51" s="73" t="s">
        <v>41</v>
      </c>
      <c r="B51" s="74"/>
    </row>
    <row r="52" spans="1:2" x14ac:dyDescent="0.2">
      <c r="A52" s="73" t="s">
        <v>42</v>
      </c>
      <c r="B52" s="74">
        <v>119094</v>
      </c>
    </row>
    <row r="53" spans="1:2" x14ac:dyDescent="0.2">
      <c r="A53" s="73" t="s">
        <v>43</v>
      </c>
      <c r="B53" s="74">
        <v>177284</v>
      </c>
    </row>
    <row r="54" spans="1:2" x14ac:dyDescent="0.2">
      <c r="A54" s="73" t="s">
        <v>44</v>
      </c>
      <c r="B54" s="74"/>
    </row>
    <row r="55" spans="1:2" s="44" customFormat="1" ht="11.25" x14ac:dyDescent="0.2">
      <c r="A55" s="76" t="s">
        <v>45</v>
      </c>
      <c r="B55" s="71">
        <v>0</v>
      </c>
    </row>
    <row r="56" spans="1:2" x14ac:dyDescent="0.2">
      <c r="A56" s="73" t="s">
        <v>20</v>
      </c>
      <c r="B56" s="74"/>
    </row>
    <row r="57" spans="1:2" x14ac:dyDescent="0.2">
      <c r="A57" s="73" t="s">
        <v>21</v>
      </c>
      <c r="B57" s="74"/>
    </row>
    <row r="58" spans="1:2" x14ac:dyDescent="0.2">
      <c r="A58" s="73" t="s">
        <v>22</v>
      </c>
      <c r="B58" s="74"/>
    </row>
    <row r="59" spans="1:2" x14ac:dyDescent="0.2">
      <c r="A59" s="73" t="s">
        <v>23</v>
      </c>
      <c r="B59" s="74"/>
    </row>
    <row r="60" spans="1:2" x14ac:dyDescent="0.2">
      <c r="A60" s="73" t="s">
        <v>24</v>
      </c>
      <c r="B60" s="74"/>
    </row>
    <row r="61" spans="1:2" s="44" customFormat="1" ht="11.25" x14ac:dyDescent="0.2">
      <c r="A61" s="72" t="s">
        <v>46</v>
      </c>
      <c r="B61" s="71">
        <v>215816</v>
      </c>
    </row>
    <row r="62" spans="1:2" x14ac:dyDescent="0.2">
      <c r="A62" s="73" t="s">
        <v>20</v>
      </c>
      <c r="B62" s="74"/>
    </row>
    <row r="63" spans="1:2" x14ac:dyDescent="0.2">
      <c r="A63" s="73" t="s">
        <v>21</v>
      </c>
      <c r="B63" s="74">
        <v>215216</v>
      </c>
    </row>
    <row r="64" spans="1:2" x14ac:dyDescent="0.2">
      <c r="A64" s="73" t="s">
        <v>22</v>
      </c>
      <c r="B64" s="74"/>
    </row>
    <row r="65" spans="1:2" x14ac:dyDescent="0.2">
      <c r="A65" s="73" t="s">
        <v>23</v>
      </c>
      <c r="B65" s="74"/>
    </row>
    <row r="66" spans="1:2" x14ac:dyDescent="0.2">
      <c r="A66" s="73" t="s">
        <v>24</v>
      </c>
      <c r="B66" s="74">
        <v>600</v>
      </c>
    </row>
    <row r="67" spans="1:2" s="44" customFormat="1" ht="11.25" x14ac:dyDescent="0.2">
      <c r="A67" s="72" t="s">
        <v>47</v>
      </c>
      <c r="B67" s="77">
        <v>8601</v>
      </c>
    </row>
    <row r="68" spans="1:2" s="44" customFormat="1" ht="11.25" x14ac:dyDescent="0.2">
      <c r="A68" s="72" t="s">
        <v>48</v>
      </c>
      <c r="B68" s="71">
        <v>2967862</v>
      </c>
    </row>
    <row r="69" spans="1:2" x14ac:dyDescent="0.2">
      <c r="A69" s="73" t="s">
        <v>49</v>
      </c>
      <c r="B69" s="74">
        <v>2967862</v>
      </c>
    </row>
    <row r="70" spans="1:2" x14ac:dyDescent="0.2">
      <c r="A70" s="73" t="s">
        <v>50</v>
      </c>
      <c r="B70" s="74"/>
    </row>
    <row r="71" spans="1:2" s="44" customFormat="1" ht="19.5" customHeight="1" x14ac:dyDescent="0.2">
      <c r="A71" s="70" t="s">
        <v>51</v>
      </c>
      <c r="B71" s="71">
        <v>11794992</v>
      </c>
    </row>
    <row r="72" spans="1:2" s="44" customFormat="1" ht="11.25" x14ac:dyDescent="0.2">
      <c r="B72" s="78"/>
    </row>
    <row r="73" spans="1:2" ht="12.75" customHeight="1" x14ac:dyDescent="0.2">
      <c r="A73" s="91" t="s">
        <v>52</v>
      </c>
      <c r="B73" s="92"/>
    </row>
    <row r="74" spans="1:2" s="44" customFormat="1" ht="11.25" customHeight="1" x14ac:dyDescent="0.2">
      <c r="A74" s="91"/>
      <c r="B74" s="92"/>
    </row>
    <row r="75" spans="1:2" s="44" customFormat="1" ht="18" customHeight="1" x14ac:dyDescent="0.2">
      <c r="A75" s="70" t="s">
        <v>53</v>
      </c>
      <c r="B75" s="71">
        <v>10569840</v>
      </c>
    </row>
    <row r="76" spans="1:2" s="44" customFormat="1" ht="11.25" x14ac:dyDescent="0.2">
      <c r="A76" s="72" t="s">
        <v>54</v>
      </c>
      <c r="B76" s="71">
        <v>8267421</v>
      </c>
    </row>
    <row r="77" spans="1:2" x14ac:dyDescent="0.2">
      <c r="A77" s="73" t="s">
        <v>55</v>
      </c>
      <c r="B77" s="79">
        <v>8634441</v>
      </c>
    </row>
    <row r="78" spans="1:2" x14ac:dyDescent="0.2">
      <c r="A78" s="73" t="s">
        <v>56</v>
      </c>
      <c r="B78" s="79">
        <v>8634441</v>
      </c>
    </row>
    <row r="79" spans="1:2" x14ac:dyDescent="0.2">
      <c r="A79" s="73" t="s">
        <v>57</v>
      </c>
      <c r="B79" s="74"/>
    </row>
    <row r="80" spans="1:2" ht="12.75" customHeight="1" x14ac:dyDescent="0.2">
      <c r="A80" s="80" t="s">
        <v>58</v>
      </c>
      <c r="B80" s="74">
        <v>8634441</v>
      </c>
    </row>
    <row r="81" spans="1:2" x14ac:dyDescent="0.2">
      <c r="A81" s="73" t="s">
        <v>59</v>
      </c>
      <c r="B81" s="74"/>
    </row>
    <row r="82" spans="1:2" x14ac:dyDescent="0.2">
      <c r="A82" s="73" t="s">
        <v>60</v>
      </c>
      <c r="B82" s="79">
        <v>0</v>
      </c>
    </row>
    <row r="83" spans="1:2" x14ac:dyDescent="0.2">
      <c r="A83" s="73" t="s">
        <v>61</v>
      </c>
      <c r="B83" s="74"/>
    </row>
    <row r="84" spans="1:2" x14ac:dyDescent="0.2">
      <c r="A84" s="73" t="s">
        <v>62</v>
      </c>
      <c r="B84" s="74"/>
    </row>
    <row r="85" spans="1:2" x14ac:dyDescent="0.2">
      <c r="A85" s="73" t="s">
        <v>63</v>
      </c>
      <c r="B85" s="74"/>
    </row>
    <row r="86" spans="1:2" x14ac:dyDescent="0.2">
      <c r="A86" s="73" t="s">
        <v>64</v>
      </c>
      <c r="B86" s="74">
        <v>114192</v>
      </c>
    </row>
    <row r="87" spans="1:2" x14ac:dyDescent="0.2">
      <c r="A87" s="73" t="s">
        <v>65</v>
      </c>
      <c r="B87" s="79">
        <v>408343</v>
      </c>
    </row>
    <row r="88" spans="1:2" x14ac:dyDescent="0.2">
      <c r="A88" s="73" t="s">
        <v>66</v>
      </c>
      <c r="B88" s="74"/>
    </row>
    <row r="89" spans="1:2" x14ac:dyDescent="0.2">
      <c r="A89" s="73" t="s">
        <v>67</v>
      </c>
      <c r="B89" s="74">
        <v>408343</v>
      </c>
    </row>
    <row r="90" spans="1:2" x14ac:dyDescent="0.2">
      <c r="A90" s="75" t="s">
        <v>206</v>
      </c>
      <c r="B90" s="74"/>
    </row>
    <row r="91" spans="1:2" x14ac:dyDescent="0.2">
      <c r="A91" s="73" t="s">
        <v>69</v>
      </c>
      <c r="B91" s="79">
        <v>-618714</v>
      </c>
    </row>
    <row r="92" spans="1:2" x14ac:dyDescent="0.2">
      <c r="A92" s="73" t="s">
        <v>70</v>
      </c>
      <c r="B92" s="74">
        <v>15845</v>
      </c>
    </row>
    <row r="93" spans="1:2" x14ac:dyDescent="0.2">
      <c r="A93" s="73" t="s">
        <v>71</v>
      </c>
      <c r="B93" s="74">
        <v>-634559</v>
      </c>
    </row>
    <row r="94" spans="1:2" x14ac:dyDescent="0.2">
      <c r="A94" s="73" t="s">
        <v>72</v>
      </c>
      <c r="B94" s="79">
        <v>0</v>
      </c>
    </row>
    <row r="95" spans="1:2" x14ac:dyDescent="0.2">
      <c r="A95" s="73" t="s">
        <v>73</v>
      </c>
      <c r="B95" s="74"/>
    </row>
    <row r="96" spans="1:2" ht="22.5" x14ac:dyDescent="0.2">
      <c r="A96" s="80" t="s">
        <v>74</v>
      </c>
      <c r="B96" s="74"/>
    </row>
    <row r="97" spans="1:2" x14ac:dyDescent="0.2">
      <c r="A97" s="73" t="s">
        <v>75</v>
      </c>
      <c r="B97" s="74"/>
    </row>
    <row r="98" spans="1:2" x14ac:dyDescent="0.2">
      <c r="A98" s="73" t="s">
        <v>76</v>
      </c>
      <c r="B98" s="74"/>
    </row>
    <row r="99" spans="1:2" ht="22.5" x14ac:dyDescent="0.2">
      <c r="A99" s="80" t="s">
        <v>77</v>
      </c>
      <c r="B99" s="74"/>
    </row>
    <row r="100" spans="1:2" x14ac:dyDescent="0.2">
      <c r="A100" s="73" t="s">
        <v>78</v>
      </c>
      <c r="B100" s="74"/>
    </row>
    <row r="101" spans="1:2" x14ac:dyDescent="0.2">
      <c r="A101" s="73" t="s">
        <v>79</v>
      </c>
      <c r="B101" s="74">
        <v>-270841</v>
      </c>
    </row>
    <row r="102" spans="1:2" x14ac:dyDescent="0.2">
      <c r="A102" s="73" t="s">
        <v>80</v>
      </c>
      <c r="B102" s="74"/>
    </row>
    <row r="103" spans="1:2" x14ac:dyDescent="0.2">
      <c r="A103" s="73" t="s">
        <v>81</v>
      </c>
      <c r="B103" s="74"/>
    </row>
    <row r="104" spans="1:2" s="44" customFormat="1" ht="11.25" x14ac:dyDescent="0.2">
      <c r="A104" s="72" t="s">
        <v>82</v>
      </c>
      <c r="B104" s="71">
        <v>0</v>
      </c>
    </row>
    <row r="105" spans="1:2" x14ac:dyDescent="0.2">
      <c r="A105" s="73" t="s">
        <v>83</v>
      </c>
      <c r="B105" s="74"/>
    </row>
    <row r="106" spans="1:2" x14ac:dyDescent="0.2">
      <c r="A106" s="73" t="s">
        <v>84</v>
      </c>
      <c r="B106" s="74"/>
    </row>
    <row r="107" spans="1:2" x14ac:dyDescent="0.2">
      <c r="A107" s="73" t="s">
        <v>85</v>
      </c>
      <c r="B107" s="74"/>
    </row>
    <row r="108" spans="1:2" s="44" customFormat="1" ht="11.25" x14ac:dyDescent="0.2">
      <c r="A108" s="72" t="s">
        <v>86</v>
      </c>
      <c r="B108" s="71">
        <v>2302419</v>
      </c>
    </row>
    <row r="109" spans="1:2" s="44" customFormat="1" ht="11.25" x14ac:dyDescent="0.2">
      <c r="A109" s="73" t="s">
        <v>87</v>
      </c>
      <c r="B109" s="79">
        <v>2302419</v>
      </c>
    </row>
    <row r="110" spans="1:2" s="44" customFormat="1" ht="11.25" x14ac:dyDescent="0.2">
      <c r="A110" s="73" t="s">
        <v>88</v>
      </c>
      <c r="B110" s="74">
        <v>214353</v>
      </c>
    </row>
    <row r="111" spans="1:2" s="44" customFormat="1" ht="22.5" x14ac:dyDescent="0.2">
      <c r="A111" s="80" t="s">
        <v>207</v>
      </c>
      <c r="B111" s="74">
        <v>0</v>
      </c>
    </row>
    <row r="112" spans="1:2" s="44" customFormat="1" ht="11.25" x14ac:dyDescent="0.2">
      <c r="A112" s="73" t="s">
        <v>90</v>
      </c>
      <c r="B112" s="74">
        <v>0</v>
      </c>
    </row>
    <row r="113" spans="1:2" s="44" customFormat="1" ht="11.25" x14ac:dyDescent="0.2">
      <c r="A113" s="73" t="s">
        <v>91</v>
      </c>
      <c r="B113" s="74">
        <v>2088066</v>
      </c>
    </row>
    <row r="114" spans="1:2" s="44" customFormat="1" ht="11.25" x14ac:dyDescent="0.2">
      <c r="A114" s="73" t="s">
        <v>92</v>
      </c>
      <c r="B114" s="74"/>
    </row>
    <row r="115" spans="1:2" s="44" customFormat="1" ht="11.25" x14ac:dyDescent="0.2">
      <c r="A115" s="73" t="s">
        <v>93</v>
      </c>
      <c r="B115" s="74"/>
    </row>
    <row r="116" spans="1:2" s="44" customFormat="1" ht="11.25" x14ac:dyDescent="0.2">
      <c r="A116" s="73" t="s">
        <v>94</v>
      </c>
      <c r="B116" s="74"/>
    </row>
    <row r="117" spans="1:2" s="44" customFormat="1" ht="19.5" customHeight="1" x14ac:dyDescent="0.2">
      <c r="A117" s="70" t="s">
        <v>95</v>
      </c>
      <c r="B117" s="71">
        <v>849209</v>
      </c>
    </row>
    <row r="118" spans="1:2" x14ac:dyDescent="0.2">
      <c r="A118" s="73" t="s">
        <v>96</v>
      </c>
      <c r="B118" s="79">
        <v>0</v>
      </c>
    </row>
    <row r="119" spans="1:2" x14ac:dyDescent="0.2">
      <c r="A119" s="75" t="s">
        <v>208</v>
      </c>
      <c r="B119" s="74"/>
    </row>
    <row r="120" spans="1:2" x14ac:dyDescent="0.2">
      <c r="A120" s="73" t="s">
        <v>98</v>
      </c>
      <c r="B120" s="74"/>
    </row>
    <row r="121" spans="1:2" x14ac:dyDescent="0.2">
      <c r="A121" s="73" t="s">
        <v>99</v>
      </c>
      <c r="B121" s="74"/>
    </row>
    <row r="122" spans="1:2" x14ac:dyDescent="0.2">
      <c r="A122" s="73" t="s">
        <v>100</v>
      </c>
      <c r="B122" s="74"/>
    </row>
    <row r="123" spans="1:2" x14ac:dyDescent="0.2">
      <c r="A123" s="73" t="s">
        <v>101</v>
      </c>
      <c r="B123" s="79">
        <v>67258</v>
      </c>
    </row>
    <row r="124" spans="1:2" x14ac:dyDescent="0.2">
      <c r="A124" s="73" t="s">
        <v>102</v>
      </c>
      <c r="B124" s="74"/>
    </row>
    <row r="125" spans="1:2" x14ac:dyDescent="0.2">
      <c r="A125" s="73" t="s">
        <v>103</v>
      </c>
      <c r="B125" s="74"/>
    </row>
    <row r="126" spans="1:2" x14ac:dyDescent="0.2">
      <c r="A126" s="73" t="s">
        <v>104</v>
      </c>
      <c r="B126" s="74"/>
    </row>
    <row r="127" spans="1:2" x14ac:dyDescent="0.2">
      <c r="A127" s="73" t="s">
        <v>23</v>
      </c>
      <c r="B127" s="74"/>
    </row>
    <row r="128" spans="1:2" x14ac:dyDescent="0.2">
      <c r="A128" s="73" t="s">
        <v>105</v>
      </c>
      <c r="B128" s="74">
        <v>67258</v>
      </c>
    </row>
    <row r="129" spans="1:2" x14ac:dyDescent="0.2">
      <c r="A129" s="80" t="s">
        <v>106</v>
      </c>
      <c r="B129" s="74"/>
    </row>
    <row r="130" spans="1:2" x14ac:dyDescent="0.2">
      <c r="A130" s="73" t="s">
        <v>107</v>
      </c>
      <c r="B130" s="74">
        <v>781951</v>
      </c>
    </row>
    <row r="131" spans="1:2" x14ac:dyDescent="0.2">
      <c r="A131" s="73" t="s">
        <v>108</v>
      </c>
      <c r="B131" s="74"/>
    </row>
    <row r="132" spans="1:2" x14ac:dyDescent="0.2">
      <c r="A132" s="73" t="s">
        <v>200</v>
      </c>
      <c r="B132" s="74"/>
    </row>
    <row r="133" spans="1:2" s="44" customFormat="1" ht="19.5" customHeight="1" x14ac:dyDescent="0.2">
      <c r="A133" s="70" t="s">
        <v>109</v>
      </c>
      <c r="B133" s="71">
        <v>375943</v>
      </c>
    </row>
    <row r="134" spans="1:2" x14ac:dyDescent="0.2">
      <c r="A134" s="80" t="s">
        <v>110</v>
      </c>
      <c r="B134" s="74"/>
    </row>
    <row r="135" spans="1:2" x14ac:dyDescent="0.2">
      <c r="A135" s="73" t="s">
        <v>111</v>
      </c>
      <c r="B135" s="74"/>
    </row>
    <row r="136" spans="1:2" x14ac:dyDescent="0.2">
      <c r="A136" s="73" t="s">
        <v>112</v>
      </c>
      <c r="B136" s="79">
        <v>206353</v>
      </c>
    </row>
    <row r="137" spans="1:2" x14ac:dyDescent="0.2">
      <c r="A137" s="73" t="s">
        <v>102</v>
      </c>
      <c r="B137" s="74"/>
    </row>
    <row r="138" spans="1:2" x14ac:dyDescent="0.2">
      <c r="A138" s="73" t="s">
        <v>103</v>
      </c>
      <c r="B138" s="74"/>
    </row>
    <row r="139" spans="1:2" x14ac:dyDescent="0.2">
      <c r="A139" s="73" t="s">
        <v>104</v>
      </c>
      <c r="B139" s="74"/>
    </row>
    <row r="140" spans="1:2" x14ac:dyDescent="0.2">
      <c r="A140" s="73" t="s">
        <v>23</v>
      </c>
      <c r="B140" s="74"/>
    </row>
    <row r="141" spans="1:2" x14ac:dyDescent="0.2">
      <c r="A141" s="73" t="s">
        <v>105</v>
      </c>
      <c r="B141" s="74">
        <v>206353</v>
      </c>
    </row>
    <row r="142" spans="1:2" x14ac:dyDescent="0.2">
      <c r="A142" s="80" t="s">
        <v>113</v>
      </c>
      <c r="B142" s="74"/>
    </row>
    <row r="143" spans="1:2" x14ac:dyDescent="0.2">
      <c r="A143" s="73" t="s">
        <v>114</v>
      </c>
      <c r="B143" s="79">
        <v>168748</v>
      </c>
    </row>
    <row r="144" spans="1:2" x14ac:dyDescent="0.2">
      <c r="A144" s="73" t="s">
        <v>115</v>
      </c>
      <c r="B144" s="74">
        <v>47995</v>
      </c>
    </row>
    <row r="145" spans="1:2" x14ac:dyDescent="0.2">
      <c r="A145" s="73" t="s">
        <v>116</v>
      </c>
      <c r="B145" s="74"/>
    </row>
    <row r="146" spans="1:2" x14ac:dyDescent="0.2">
      <c r="A146" s="73" t="s">
        <v>117</v>
      </c>
      <c r="B146" s="74"/>
    </row>
    <row r="147" spans="1:2" x14ac:dyDescent="0.2">
      <c r="A147" s="73" t="s">
        <v>118</v>
      </c>
      <c r="B147" s="74">
        <v>42010</v>
      </c>
    </row>
    <row r="148" spans="1:2" x14ac:dyDescent="0.2">
      <c r="A148" s="73" t="s">
        <v>119</v>
      </c>
      <c r="B148" s="74"/>
    </row>
    <row r="149" spans="1:2" x14ac:dyDescent="0.2">
      <c r="A149" s="73" t="s">
        <v>120</v>
      </c>
      <c r="B149" s="74">
        <v>78743</v>
      </c>
    </row>
    <row r="150" spans="1:2" x14ac:dyDescent="0.2">
      <c r="A150" s="73" t="s">
        <v>121</v>
      </c>
      <c r="B150" s="74"/>
    </row>
    <row r="151" spans="1:2" x14ac:dyDescent="0.2">
      <c r="A151" s="73" t="s">
        <v>47</v>
      </c>
      <c r="B151" s="74">
        <v>842</v>
      </c>
    </row>
    <row r="152" spans="1:2" s="44" customFormat="1" ht="20.25" customHeight="1" x14ac:dyDescent="0.2">
      <c r="A152" s="70" t="s">
        <v>122</v>
      </c>
      <c r="B152" s="71">
        <v>11794992</v>
      </c>
    </row>
    <row r="153" spans="1:2" s="1" customFormat="1" ht="11.25" x14ac:dyDescent="0.2"/>
    <row r="154" spans="1:2" s="1" customFormat="1" ht="21.75" customHeight="1" x14ac:dyDescent="0.2">
      <c r="A154" s="26" t="s">
        <v>123</v>
      </c>
      <c r="B154" s="27"/>
    </row>
    <row r="155" spans="1:2" s="30" customFormat="1" ht="19.5" customHeight="1" x14ac:dyDescent="0.2">
      <c r="A155" s="28" t="s">
        <v>124</v>
      </c>
      <c r="B155" s="81"/>
    </row>
    <row r="156" spans="1:2" s="32" customFormat="1" ht="11.25" x14ac:dyDescent="0.2">
      <c r="A156" s="13" t="s">
        <v>125</v>
      </c>
      <c r="B156" s="82">
        <v>420116</v>
      </c>
    </row>
    <row r="157" spans="1:2" s="1" customFormat="1" ht="11.25" x14ac:dyDescent="0.2">
      <c r="A157" s="15" t="s">
        <v>126</v>
      </c>
      <c r="B157" s="83"/>
    </row>
    <row r="158" spans="1:2" s="1" customFormat="1" ht="10.5" customHeight="1" x14ac:dyDescent="0.2">
      <c r="A158" s="22" t="s">
        <v>127</v>
      </c>
      <c r="B158" s="83">
        <v>420116</v>
      </c>
    </row>
    <row r="159" spans="1:2" s="32" customFormat="1" ht="9.75" customHeight="1" x14ac:dyDescent="0.2">
      <c r="A159" s="19" t="s">
        <v>128</v>
      </c>
      <c r="B159" s="84"/>
    </row>
    <row r="160" spans="1:2" s="32" customFormat="1" ht="11.25" x14ac:dyDescent="0.2">
      <c r="A160" s="13" t="s">
        <v>129</v>
      </c>
      <c r="B160" s="84"/>
    </row>
    <row r="161" spans="1:2" s="32" customFormat="1" ht="11.25" x14ac:dyDescent="0.2">
      <c r="A161" s="13" t="s">
        <v>130</v>
      </c>
      <c r="B161" s="82">
        <v>0</v>
      </c>
    </row>
    <row r="162" spans="1:2" s="1" customFormat="1" ht="11.25" x14ac:dyDescent="0.2">
      <c r="A162" s="15" t="s">
        <v>131</v>
      </c>
      <c r="B162" s="83"/>
    </row>
    <row r="163" spans="1:2" s="1" customFormat="1" ht="11.25" x14ac:dyDescent="0.2">
      <c r="A163" s="22" t="s">
        <v>132</v>
      </c>
      <c r="B163" s="83"/>
    </row>
    <row r="164" spans="1:2" s="1" customFormat="1" ht="11.25" x14ac:dyDescent="0.2">
      <c r="A164" s="15" t="s">
        <v>133</v>
      </c>
      <c r="B164" s="83"/>
    </row>
    <row r="165" spans="1:2" s="1" customFormat="1" ht="12" customHeight="1" x14ac:dyDescent="0.2">
      <c r="A165" s="22" t="s">
        <v>134</v>
      </c>
      <c r="B165" s="83"/>
    </row>
    <row r="166" spans="1:2" s="32" customFormat="1" ht="11.25" x14ac:dyDescent="0.2">
      <c r="A166" s="13" t="s">
        <v>135</v>
      </c>
      <c r="B166" s="82">
        <v>712033</v>
      </c>
    </row>
    <row r="167" spans="1:2" s="1" customFormat="1" ht="11.25" x14ac:dyDescent="0.2">
      <c r="A167" s="22" t="s">
        <v>136</v>
      </c>
      <c r="B167" s="83"/>
    </row>
    <row r="168" spans="1:2" s="1" customFormat="1" ht="11.25" customHeight="1" x14ac:dyDescent="0.2">
      <c r="A168" s="22" t="s">
        <v>137</v>
      </c>
      <c r="B168" s="85">
        <v>712033</v>
      </c>
    </row>
    <row r="169" spans="1:2" s="1" customFormat="1" ht="11.25" customHeight="1" x14ac:dyDescent="0.2">
      <c r="A169" s="22" t="s">
        <v>138</v>
      </c>
      <c r="B169" s="83">
        <v>487000</v>
      </c>
    </row>
    <row r="170" spans="1:2" s="1" customFormat="1" ht="22.5" customHeight="1" x14ac:dyDescent="0.2">
      <c r="A170" s="22" t="s">
        <v>139</v>
      </c>
      <c r="B170" s="83">
        <v>209401</v>
      </c>
    </row>
    <row r="171" spans="1:2" s="1" customFormat="1" ht="11.25" customHeight="1" x14ac:dyDescent="0.2">
      <c r="A171" s="22" t="s">
        <v>140</v>
      </c>
      <c r="B171" s="83"/>
    </row>
    <row r="172" spans="1:2" s="1" customFormat="1" ht="11.25" customHeight="1" x14ac:dyDescent="0.2">
      <c r="A172" s="22" t="s">
        <v>141</v>
      </c>
      <c r="B172" s="83"/>
    </row>
    <row r="173" spans="1:2" s="1" customFormat="1" ht="11.25" customHeight="1" x14ac:dyDescent="0.2">
      <c r="A173" s="22" t="s">
        <v>142</v>
      </c>
      <c r="B173" s="83">
        <v>15000</v>
      </c>
    </row>
    <row r="174" spans="1:2" s="1" customFormat="1" ht="11.25" customHeight="1" x14ac:dyDescent="0.2">
      <c r="A174" s="22" t="s">
        <v>143</v>
      </c>
      <c r="B174" s="83">
        <v>632</v>
      </c>
    </row>
    <row r="175" spans="1:2" s="32" customFormat="1" ht="11.25" x14ac:dyDescent="0.2">
      <c r="A175" s="19" t="s">
        <v>144</v>
      </c>
      <c r="B175" s="82">
        <v>-1031778</v>
      </c>
    </row>
    <row r="176" spans="1:2" s="1" customFormat="1" ht="11.25" x14ac:dyDescent="0.2">
      <c r="A176" s="22" t="s">
        <v>145</v>
      </c>
      <c r="B176" s="83">
        <v>-794232</v>
      </c>
    </row>
    <row r="177" spans="1:2" s="1" customFormat="1" ht="11.25" x14ac:dyDescent="0.2">
      <c r="A177" s="22" t="s">
        <v>146</v>
      </c>
      <c r="B177" s="83">
        <v>-237546</v>
      </c>
    </row>
    <row r="178" spans="1:2" s="1" customFormat="1" ht="11.25" x14ac:dyDescent="0.2">
      <c r="A178" s="22" t="s">
        <v>147</v>
      </c>
      <c r="B178" s="83"/>
    </row>
    <row r="179" spans="1:2" s="32" customFormat="1" ht="11.25" x14ac:dyDescent="0.2">
      <c r="A179" s="19" t="s">
        <v>148</v>
      </c>
      <c r="B179" s="82">
        <v>-275377</v>
      </c>
    </row>
    <row r="180" spans="1:2" s="1" customFormat="1" ht="11.25" x14ac:dyDescent="0.2">
      <c r="A180" s="22" t="s">
        <v>149</v>
      </c>
      <c r="B180" s="83">
        <v>-259841</v>
      </c>
    </row>
    <row r="181" spans="1:2" s="1" customFormat="1" ht="11.25" x14ac:dyDescent="0.2">
      <c r="A181" s="22" t="s">
        <v>150</v>
      </c>
      <c r="B181" s="83">
        <v>-16536</v>
      </c>
    </row>
    <row r="182" spans="1:2" s="1" customFormat="1" ht="12" customHeight="1" x14ac:dyDescent="0.2">
      <c r="A182" s="22" t="s">
        <v>151</v>
      </c>
      <c r="B182" s="83">
        <v>1000</v>
      </c>
    </row>
    <row r="183" spans="1:2" s="1" customFormat="1" ht="11.25" x14ac:dyDescent="0.2">
      <c r="A183" s="22" t="s">
        <v>152</v>
      </c>
      <c r="B183" s="83"/>
    </row>
    <row r="184" spans="1:2" s="1" customFormat="1" ht="11.25" x14ac:dyDescent="0.2">
      <c r="A184" s="22" t="s">
        <v>153</v>
      </c>
      <c r="B184" s="83"/>
    </row>
    <row r="185" spans="1:2" s="32" customFormat="1" ht="11.25" x14ac:dyDescent="0.2">
      <c r="A185" s="19" t="s">
        <v>154</v>
      </c>
      <c r="B185" s="84">
        <v>-285997</v>
      </c>
    </row>
    <row r="186" spans="1:2" s="32" customFormat="1" ht="11.25" x14ac:dyDescent="0.2">
      <c r="A186" s="19" t="s">
        <v>155</v>
      </c>
      <c r="B186" s="82">
        <v>173722</v>
      </c>
    </row>
    <row r="187" spans="1:2" s="1" customFormat="1" ht="11.25" x14ac:dyDescent="0.2">
      <c r="A187" s="22" t="s">
        <v>156</v>
      </c>
      <c r="B187" s="83">
        <v>7283</v>
      </c>
    </row>
    <row r="188" spans="1:2" s="1" customFormat="1" ht="11.25" x14ac:dyDescent="0.2">
      <c r="A188" s="22" t="s">
        <v>157</v>
      </c>
      <c r="B188" s="83"/>
    </row>
    <row r="189" spans="1:2" s="1" customFormat="1" ht="11.25" x14ac:dyDescent="0.2">
      <c r="A189" s="22" t="s">
        <v>158</v>
      </c>
      <c r="B189" s="83"/>
    </row>
    <row r="190" spans="1:2" s="1" customFormat="1" ht="11.25" x14ac:dyDescent="0.2">
      <c r="A190" s="22" t="s">
        <v>159</v>
      </c>
      <c r="B190" s="83">
        <v>166439</v>
      </c>
    </row>
    <row r="191" spans="1:2" s="1" customFormat="1" ht="11.25" x14ac:dyDescent="0.2">
      <c r="A191" s="22" t="s">
        <v>160</v>
      </c>
      <c r="B191" s="83"/>
    </row>
    <row r="192" spans="1:2" s="1" customFormat="1" ht="11.25" x14ac:dyDescent="0.2">
      <c r="A192" s="22" t="s">
        <v>161</v>
      </c>
      <c r="B192" s="83"/>
    </row>
    <row r="193" spans="1:2" s="32" customFormat="1" ht="11.25" x14ac:dyDescent="0.2">
      <c r="A193" s="19" t="s">
        <v>162</v>
      </c>
      <c r="B193" s="84"/>
    </row>
    <row r="194" spans="1:2" s="32" customFormat="1" ht="11.25" x14ac:dyDescent="0.2">
      <c r="A194" s="19" t="s">
        <v>163</v>
      </c>
      <c r="B194" s="82">
        <v>0</v>
      </c>
    </row>
    <row r="195" spans="1:2" s="1" customFormat="1" ht="11.25" x14ac:dyDescent="0.2">
      <c r="A195" s="22" t="s">
        <v>164</v>
      </c>
      <c r="B195" s="83"/>
    </row>
    <row r="196" spans="1:2" s="1" customFormat="1" ht="11.25" x14ac:dyDescent="0.2">
      <c r="A196" s="22" t="s">
        <v>165</v>
      </c>
      <c r="B196" s="83"/>
    </row>
    <row r="197" spans="1:2" s="32" customFormat="1" ht="11.25" x14ac:dyDescent="0.2">
      <c r="A197" s="19" t="s">
        <v>166</v>
      </c>
      <c r="B197" s="82">
        <v>0</v>
      </c>
    </row>
    <row r="198" spans="1:2" s="1" customFormat="1" ht="11.25" x14ac:dyDescent="0.2">
      <c r="A198" s="22" t="s">
        <v>167</v>
      </c>
      <c r="B198" s="83"/>
    </row>
    <row r="199" spans="1:2" s="1" customFormat="1" ht="11.25" x14ac:dyDescent="0.2">
      <c r="A199" s="22" t="s">
        <v>168</v>
      </c>
      <c r="B199" s="83"/>
    </row>
    <row r="200" spans="1:2" s="1" customFormat="1" ht="22.5" x14ac:dyDescent="0.2">
      <c r="A200" s="86" t="s">
        <v>169</v>
      </c>
      <c r="B200" s="82">
        <v>-287281</v>
      </c>
    </row>
    <row r="201" spans="1:2" s="1" customFormat="1" ht="11.25" x14ac:dyDescent="0.2">
      <c r="A201" s="22" t="s">
        <v>170</v>
      </c>
      <c r="B201" s="85">
        <v>20319</v>
      </c>
    </row>
    <row r="202" spans="1:2" s="1" customFormat="1" ht="11.25" x14ac:dyDescent="0.2">
      <c r="A202" s="22" t="s">
        <v>171</v>
      </c>
      <c r="B202" s="85">
        <v>0</v>
      </c>
    </row>
    <row r="203" spans="1:2" s="1" customFormat="1" ht="11.25" x14ac:dyDescent="0.2">
      <c r="A203" s="22" t="s">
        <v>172</v>
      </c>
      <c r="B203" s="83"/>
    </row>
    <row r="204" spans="1:2" s="1" customFormat="1" ht="11.25" x14ac:dyDescent="0.2">
      <c r="A204" s="22" t="s">
        <v>173</v>
      </c>
      <c r="B204" s="83"/>
    </row>
    <row r="205" spans="1:2" s="1" customFormat="1" ht="11.25" x14ac:dyDescent="0.2">
      <c r="A205" s="22" t="s">
        <v>174</v>
      </c>
      <c r="B205" s="85">
        <v>20319</v>
      </c>
    </row>
    <row r="206" spans="1:2" s="1" customFormat="1" ht="11.25" x14ac:dyDescent="0.2">
      <c r="A206" s="22" t="s">
        <v>175</v>
      </c>
      <c r="B206" s="83"/>
    </row>
    <row r="207" spans="1:2" s="1" customFormat="1" ht="11.25" x14ac:dyDescent="0.2">
      <c r="A207" s="22" t="s">
        <v>176</v>
      </c>
      <c r="B207" s="83">
        <v>20319</v>
      </c>
    </row>
    <row r="208" spans="1:2" s="1" customFormat="1" ht="11.25" x14ac:dyDescent="0.2">
      <c r="A208" s="22" t="s">
        <v>177</v>
      </c>
      <c r="B208" s="85">
        <v>-3879</v>
      </c>
    </row>
    <row r="209" spans="1:2" s="1" customFormat="1" ht="11.25" x14ac:dyDescent="0.2">
      <c r="A209" s="22" t="s">
        <v>178</v>
      </c>
      <c r="B209" s="83"/>
    </row>
    <row r="210" spans="1:2" s="1" customFormat="1" ht="11.25" x14ac:dyDescent="0.2">
      <c r="A210" s="22" t="s">
        <v>179</v>
      </c>
      <c r="B210" s="83">
        <v>-3879</v>
      </c>
    </row>
    <row r="211" spans="1:2" s="1" customFormat="1" ht="11.25" x14ac:dyDescent="0.2">
      <c r="A211" s="22" t="s">
        <v>180</v>
      </c>
      <c r="B211" s="83"/>
    </row>
    <row r="212" spans="1:2" s="1" customFormat="1" ht="11.25" x14ac:dyDescent="0.2">
      <c r="A212" s="22" t="s">
        <v>181</v>
      </c>
      <c r="B212" s="85">
        <v>0</v>
      </c>
    </row>
    <row r="213" spans="1:2" s="1" customFormat="1" ht="11.25" x14ac:dyDescent="0.2">
      <c r="A213" s="22" t="s">
        <v>182</v>
      </c>
      <c r="B213" s="83"/>
    </row>
    <row r="214" spans="1:2" s="1" customFormat="1" ht="12" customHeight="1" x14ac:dyDescent="0.2">
      <c r="A214" s="22" t="s">
        <v>183</v>
      </c>
      <c r="B214" s="83"/>
    </row>
    <row r="215" spans="1:2" s="1" customFormat="1" ht="11.25" x14ac:dyDescent="0.2">
      <c r="A215" s="22" t="s">
        <v>184</v>
      </c>
      <c r="B215" s="83"/>
    </row>
    <row r="216" spans="1:2" s="1" customFormat="1" ht="12.75" customHeight="1" x14ac:dyDescent="0.2">
      <c r="A216" s="22" t="s">
        <v>185</v>
      </c>
      <c r="B216" s="85">
        <v>0</v>
      </c>
    </row>
    <row r="217" spans="1:2" s="1" customFormat="1" ht="11.25" x14ac:dyDescent="0.2">
      <c r="A217" s="22" t="s">
        <v>164</v>
      </c>
      <c r="B217" s="83"/>
    </row>
    <row r="218" spans="1:2" s="1" customFormat="1" ht="11.25" x14ac:dyDescent="0.2">
      <c r="A218" s="22" t="s">
        <v>165</v>
      </c>
      <c r="B218" s="83"/>
    </row>
    <row r="219" spans="1:2" s="1" customFormat="1" ht="15" customHeight="1" x14ac:dyDescent="0.2">
      <c r="A219" s="86" t="s">
        <v>186</v>
      </c>
      <c r="B219" s="82">
        <v>16440</v>
      </c>
    </row>
    <row r="220" spans="1:2" s="1" customFormat="1" ht="18.75" customHeight="1" x14ac:dyDescent="0.2">
      <c r="A220" s="86" t="s">
        <v>187</v>
      </c>
      <c r="B220" s="82">
        <v>-270841</v>
      </c>
    </row>
    <row r="221" spans="1:2" s="1" customFormat="1" ht="11.25" x14ac:dyDescent="0.2">
      <c r="A221" s="22" t="s">
        <v>188</v>
      </c>
      <c r="B221" s="83"/>
    </row>
    <row r="222" spans="1:2" s="1" customFormat="1" ht="22.5" x14ac:dyDescent="0.2">
      <c r="A222" s="86" t="s">
        <v>189</v>
      </c>
      <c r="B222" s="82">
        <v>-270841</v>
      </c>
    </row>
    <row r="223" spans="1:2" s="1" customFormat="1" ht="11.25" x14ac:dyDescent="0.2">
      <c r="A223" s="19" t="s">
        <v>190</v>
      </c>
      <c r="B223" s="83"/>
    </row>
    <row r="224" spans="1:2" s="1" customFormat="1" ht="22.5" x14ac:dyDescent="0.2">
      <c r="A224" s="22" t="s">
        <v>191</v>
      </c>
      <c r="B224" s="83"/>
    </row>
    <row r="225" spans="1:2" s="1" customFormat="1" ht="19.5" customHeight="1" x14ac:dyDescent="0.2">
      <c r="A225" s="86" t="s">
        <v>192</v>
      </c>
      <c r="B225" s="82">
        <v>-270841</v>
      </c>
    </row>
  </sheetData>
  <mergeCells count="2">
    <mergeCell ref="A73:A74"/>
    <mergeCell ref="B73:B74"/>
  </mergeCells>
  <dataValidations count="3">
    <dataValidation type="whole" allowBlank="1" showInputMessage="1" showErrorMessage="1" error="Sólo datos sin decimales" sqref="B8:B71">
      <formula1>-200000000000</formula1>
      <formula2>200000000000</formula2>
    </dataValidation>
    <dataValidation type="whole" allowBlank="1" showInputMessage="1" showErrorMessage="1" error="Sólo datos con decimales" sqref="B75:B152">
      <formula1>-200000000000</formula1>
      <formula2>200000000000</formula2>
    </dataValidation>
    <dataValidation type="whole" allowBlank="1" showInputMessage="1" showErrorMessage="1" error="Sólo datos sin decimales_x000a_" sqref="B156:B225">
      <formula1>-200000000000</formula1>
      <formula2>200000000000</formula2>
    </dataValidation>
  </dataValidations>
  <printOptions horizontalCentered="1"/>
  <pageMargins left="0.31527777777777799" right="0.43333333333333302" top="0.78749999999999998" bottom="0.59027777777777801" header="0.51180555555555496" footer="0.51180555555555496"/>
  <pageSetup paperSize="9" scale="67" orientation="portrait" horizontalDpi="300" verticalDpi="300"/>
  <rowBreaks count="1" manualBreakCount="1">
    <brk id="259" max="16383" man="1"/>
  </rowBreak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5"/>
  <sheetViews>
    <sheetView showGridLines="0" tabSelected="1" zoomScale="115" zoomScaleNormal="115" workbookViewId="0">
      <selection activeCell="A2" sqref="A2"/>
    </sheetView>
  </sheetViews>
  <sheetFormatPr baseColWidth="10" defaultColWidth="13" defaultRowHeight="12.75" x14ac:dyDescent="0.2"/>
  <cols>
    <col min="1" max="1" width="59.5703125" style="36" customWidth="1"/>
    <col min="2" max="2" width="10.7109375" style="36" customWidth="1"/>
    <col min="3" max="1024" width="13" style="36"/>
  </cols>
  <sheetData>
    <row r="1" spans="1:2" s="4" customFormat="1" ht="12" x14ac:dyDescent="0.2">
      <c r="A1" s="2" t="s">
        <v>210</v>
      </c>
      <c r="B1" s="3"/>
    </row>
    <row r="2" spans="1:2" s="4" customFormat="1" ht="12" customHeight="1" x14ac:dyDescent="0.2">
      <c r="B2" s="5"/>
    </row>
    <row r="3" spans="1:2" s="4" customFormat="1" ht="12" customHeight="1" x14ac:dyDescent="0.2">
      <c r="A3" s="2" t="s">
        <v>1</v>
      </c>
    </row>
    <row r="4" spans="1:2" s="4" customFormat="1" ht="12" x14ac:dyDescent="0.2">
      <c r="A4" s="6"/>
      <c r="B4" s="5"/>
    </row>
    <row r="5" spans="1:2" s="4" customFormat="1" ht="12" x14ac:dyDescent="0.2">
      <c r="A5" s="2" t="s">
        <v>2</v>
      </c>
      <c r="B5" s="5"/>
    </row>
    <row r="6" spans="1:2" s="4" customFormat="1" ht="12" customHeight="1" x14ac:dyDescent="0.2">
      <c r="B6" s="7"/>
    </row>
    <row r="7" spans="1:2" s="69" customFormat="1" ht="27" customHeight="1" x14ac:dyDescent="0.2">
      <c r="A7" s="67" t="s">
        <v>3</v>
      </c>
      <c r="B7" s="68"/>
    </row>
    <row r="8" spans="1:2" s="44" customFormat="1" ht="18" customHeight="1" x14ac:dyDescent="0.2">
      <c r="A8" s="70" t="s">
        <v>4</v>
      </c>
      <c r="B8" s="71">
        <v>7825188</v>
      </c>
    </row>
    <row r="9" spans="1:2" s="44" customFormat="1" ht="11.25" x14ac:dyDescent="0.2">
      <c r="A9" s="72" t="s">
        <v>5</v>
      </c>
      <c r="B9" s="71">
        <v>2035804</v>
      </c>
    </row>
    <row r="10" spans="1:2" x14ac:dyDescent="0.2">
      <c r="A10" s="73" t="s">
        <v>6</v>
      </c>
      <c r="B10" s="74"/>
    </row>
    <row r="11" spans="1:2" x14ac:dyDescent="0.2">
      <c r="A11" s="73" t="s">
        <v>7</v>
      </c>
      <c r="B11" s="74"/>
    </row>
    <row r="12" spans="1:2" x14ac:dyDescent="0.2">
      <c r="A12" s="73" t="s">
        <v>8</v>
      </c>
      <c r="B12" s="74">
        <v>1424</v>
      </c>
    </row>
    <row r="13" spans="1:2" x14ac:dyDescent="0.2">
      <c r="A13" s="73" t="s">
        <v>9</v>
      </c>
      <c r="B13" s="74"/>
    </row>
    <row r="14" spans="1:2" x14ac:dyDescent="0.2">
      <c r="A14" s="73" t="s">
        <v>10</v>
      </c>
      <c r="B14" s="74">
        <v>6694</v>
      </c>
    </row>
    <row r="15" spans="1:2" x14ac:dyDescent="0.2">
      <c r="A15" s="73" t="s">
        <v>11</v>
      </c>
      <c r="B15" s="74">
        <v>2027686</v>
      </c>
    </row>
    <row r="16" spans="1:2" s="44" customFormat="1" ht="11.25" x14ac:dyDescent="0.2">
      <c r="A16" s="72" t="s">
        <v>12</v>
      </c>
      <c r="B16" s="71">
        <v>91127</v>
      </c>
    </row>
    <row r="17" spans="1:2" x14ac:dyDescent="0.2">
      <c r="A17" s="73" t="s">
        <v>13</v>
      </c>
      <c r="B17" s="74">
        <v>91127</v>
      </c>
    </row>
    <row r="18" spans="1:2" x14ac:dyDescent="0.2">
      <c r="A18" s="75" t="s">
        <v>203</v>
      </c>
      <c r="B18" s="74"/>
    </row>
    <row r="19" spans="1:2" x14ac:dyDescent="0.2">
      <c r="A19" s="73" t="s">
        <v>15</v>
      </c>
      <c r="B19" s="74"/>
    </row>
    <row r="20" spans="1:2" s="44" customFormat="1" ht="11.25" x14ac:dyDescent="0.2">
      <c r="A20" s="72" t="s">
        <v>16</v>
      </c>
      <c r="B20" s="71">
        <v>4719242</v>
      </c>
    </row>
    <row r="21" spans="1:2" x14ac:dyDescent="0.2">
      <c r="A21" s="73" t="s">
        <v>17</v>
      </c>
      <c r="B21" s="74">
        <v>371080</v>
      </c>
    </row>
    <row r="22" spans="1:2" x14ac:dyDescent="0.2">
      <c r="A22" s="75" t="s">
        <v>204</v>
      </c>
      <c r="B22" s="74">
        <v>4348162</v>
      </c>
    </row>
    <row r="23" spans="1:2" s="44" customFormat="1" ht="11.25" x14ac:dyDescent="0.2">
      <c r="A23" s="76" t="s">
        <v>19</v>
      </c>
      <c r="B23" s="71">
        <v>0</v>
      </c>
    </row>
    <row r="24" spans="1:2" x14ac:dyDescent="0.2">
      <c r="A24" s="73" t="s">
        <v>20</v>
      </c>
      <c r="B24" s="74"/>
    </row>
    <row r="25" spans="1:2" x14ac:dyDescent="0.2">
      <c r="A25" s="73" t="s">
        <v>21</v>
      </c>
      <c r="B25" s="74"/>
    </row>
    <row r="26" spans="1:2" x14ac:dyDescent="0.2">
      <c r="A26" s="73" t="s">
        <v>22</v>
      </c>
      <c r="B26" s="74"/>
    </row>
    <row r="27" spans="1:2" x14ac:dyDescent="0.2">
      <c r="A27" s="73" t="s">
        <v>23</v>
      </c>
      <c r="B27" s="74"/>
    </row>
    <row r="28" spans="1:2" x14ac:dyDescent="0.2">
      <c r="A28" s="73" t="s">
        <v>24</v>
      </c>
      <c r="B28" s="74"/>
    </row>
    <row r="29" spans="1:2" s="44" customFormat="1" ht="11.25" x14ac:dyDescent="0.2">
      <c r="A29" s="72" t="s">
        <v>25</v>
      </c>
      <c r="B29" s="71">
        <v>979015</v>
      </c>
    </row>
    <row r="30" spans="1:2" x14ac:dyDescent="0.2">
      <c r="A30" s="73" t="s">
        <v>20</v>
      </c>
      <c r="B30" s="74">
        <v>5108</v>
      </c>
    </row>
    <row r="31" spans="1:2" x14ac:dyDescent="0.2">
      <c r="A31" s="73" t="s">
        <v>26</v>
      </c>
      <c r="B31" s="74">
        <v>969938</v>
      </c>
    </row>
    <row r="32" spans="1:2" x14ac:dyDescent="0.2">
      <c r="A32" s="73" t="s">
        <v>22</v>
      </c>
      <c r="B32" s="74"/>
    </row>
    <row r="33" spans="1:2" x14ac:dyDescent="0.2">
      <c r="A33" s="73" t="s">
        <v>23</v>
      </c>
      <c r="B33" s="74"/>
    </row>
    <row r="34" spans="1:2" x14ac:dyDescent="0.2">
      <c r="A34" s="73" t="s">
        <v>24</v>
      </c>
      <c r="B34" s="74">
        <v>3969</v>
      </c>
    </row>
    <row r="35" spans="1:2" x14ac:dyDescent="0.2">
      <c r="A35" s="72" t="s">
        <v>197</v>
      </c>
      <c r="B35" s="74"/>
    </row>
    <row r="36" spans="1:2" s="44" customFormat="1" ht="11.25" x14ac:dyDescent="0.2">
      <c r="A36" s="72" t="s">
        <v>198</v>
      </c>
      <c r="B36" s="74"/>
    </row>
    <row r="37" spans="1:2" s="44" customFormat="1" ht="11.25" x14ac:dyDescent="0.2">
      <c r="A37" s="72" t="s">
        <v>199</v>
      </c>
      <c r="B37" s="74"/>
    </row>
    <row r="38" spans="1:2" s="44" customFormat="1" ht="18.75" customHeight="1" x14ac:dyDescent="0.2">
      <c r="A38" s="70" t="s">
        <v>28</v>
      </c>
      <c r="B38" s="71">
        <v>5252718</v>
      </c>
    </row>
    <row r="39" spans="1:2" s="44" customFormat="1" ht="11.25" x14ac:dyDescent="0.2">
      <c r="A39" s="72" t="s">
        <v>29</v>
      </c>
      <c r="B39" s="77"/>
    </row>
    <row r="40" spans="1:2" s="44" customFormat="1" ht="11.25" x14ac:dyDescent="0.2">
      <c r="A40" s="72" t="s">
        <v>30</v>
      </c>
      <c r="B40" s="71">
        <v>0</v>
      </c>
    </row>
    <row r="41" spans="1:2" x14ac:dyDescent="0.2">
      <c r="A41" s="73" t="s">
        <v>31</v>
      </c>
      <c r="B41" s="74"/>
    </row>
    <row r="42" spans="1:2" x14ac:dyDescent="0.2">
      <c r="A42" s="73" t="s">
        <v>32</v>
      </c>
      <c r="B42" s="74"/>
    </row>
    <row r="43" spans="1:2" x14ac:dyDescent="0.2">
      <c r="A43" s="73" t="s">
        <v>33</v>
      </c>
      <c r="B43" s="74"/>
    </row>
    <row r="44" spans="1:2" x14ac:dyDescent="0.2">
      <c r="A44" s="73" t="s">
        <v>34</v>
      </c>
      <c r="B44" s="74"/>
    </row>
    <row r="45" spans="1:2" x14ac:dyDescent="0.2">
      <c r="A45" s="75" t="s">
        <v>205</v>
      </c>
      <c r="B45" s="74"/>
    </row>
    <row r="46" spans="1:2" x14ac:dyDescent="0.2">
      <c r="A46" s="73" t="s">
        <v>36</v>
      </c>
      <c r="B46" s="74"/>
    </row>
    <row r="47" spans="1:2" s="44" customFormat="1" ht="11.25" x14ac:dyDescent="0.2">
      <c r="A47" s="72" t="s">
        <v>37</v>
      </c>
      <c r="B47" s="71">
        <v>429944</v>
      </c>
    </row>
    <row r="48" spans="1:2" x14ac:dyDescent="0.2">
      <c r="A48" s="73" t="s">
        <v>38</v>
      </c>
      <c r="B48" s="74">
        <v>84907</v>
      </c>
    </row>
    <row r="49" spans="1:2" x14ac:dyDescent="0.2">
      <c r="A49" s="73" t="s">
        <v>39</v>
      </c>
      <c r="B49" s="74"/>
    </row>
    <row r="50" spans="1:2" x14ac:dyDescent="0.2">
      <c r="A50" s="73" t="s">
        <v>40</v>
      </c>
      <c r="B50" s="74">
        <v>98</v>
      </c>
    </row>
    <row r="51" spans="1:2" x14ac:dyDescent="0.2">
      <c r="A51" s="73" t="s">
        <v>41</v>
      </c>
      <c r="B51" s="74"/>
    </row>
    <row r="52" spans="1:2" x14ac:dyDescent="0.2">
      <c r="A52" s="73" t="s">
        <v>42</v>
      </c>
      <c r="B52" s="74"/>
    </row>
    <row r="53" spans="1:2" x14ac:dyDescent="0.2">
      <c r="A53" s="73" t="s">
        <v>43</v>
      </c>
      <c r="B53" s="74">
        <v>344939</v>
      </c>
    </row>
    <row r="54" spans="1:2" x14ac:dyDescent="0.2">
      <c r="A54" s="73" t="s">
        <v>44</v>
      </c>
      <c r="B54" s="74"/>
    </row>
    <row r="55" spans="1:2" s="44" customFormat="1" ht="11.25" x14ac:dyDescent="0.2">
      <c r="A55" s="76" t="s">
        <v>45</v>
      </c>
      <c r="B55" s="71">
        <v>0</v>
      </c>
    </row>
    <row r="56" spans="1:2" x14ac:dyDescent="0.2">
      <c r="A56" s="73" t="s">
        <v>20</v>
      </c>
      <c r="B56" s="74"/>
    </row>
    <row r="57" spans="1:2" x14ac:dyDescent="0.2">
      <c r="A57" s="73" t="s">
        <v>21</v>
      </c>
      <c r="B57" s="74"/>
    </row>
    <row r="58" spans="1:2" x14ac:dyDescent="0.2">
      <c r="A58" s="73" t="s">
        <v>22</v>
      </c>
      <c r="B58" s="74"/>
    </row>
    <row r="59" spans="1:2" x14ac:dyDescent="0.2">
      <c r="A59" s="73" t="s">
        <v>23</v>
      </c>
      <c r="B59" s="74"/>
    </row>
    <row r="60" spans="1:2" x14ac:dyDescent="0.2">
      <c r="A60" s="73" t="s">
        <v>24</v>
      </c>
      <c r="B60" s="74"/>
    </row>
    <row r="61" spans="1:2" s="44" customFormat="1" ht="11.25" x14ac:dyDescent="0.2">
      <c r="A61" s="72" t="s">
        <v>46</v>
      </c>
      <c r="B61" s="71">
        <v>3710507</v>
      </c>
    </row>
    <row r="62" spans="1:2" x14ac:dyDescent="0.2">
      <c r="A62" s="73" t="s">
        <v>20</v>
      </c>
      <c r="B62" s="74"/>
    </row>
    <row r="63" spans="1:2" x14ac:dyDescent="0.2">
      <c r="A63" s="73" t="s">
        <v>21</v>
      </c>
      <c r="B63" s="74">
        <v>210507</v>
      </c>
    </row>
    <row r="64" spans="1:2" x14ac:dyDescent="0.2">
      <c r="A64" s="73" t="s">
        <v>22</v>
      </c>
      <c r="B64" s="74"/>
    </row>
    <row r="65" spans="1:2" x14ac:dyDescent="0.2">
      <c r="A65" s="73" t="s">
        <v>23</v>
      </c>
      <c r="B65" s="74"/>
    </row>
    <row r="66" spans="1:2" x14ac:dyDescent="0.2">
      <c r="A66" s="73" t="s">
        <v>24</v>
      </c>
      <c r="B66" s="74">
        <v>3500000</v>
      </c>
    </row>
    <row r="67" spans="1:2" s="44" customFormat="1" ht="11.25" x14ac:dyDescent="0.2">
      <c r="A67" s="72" t="s">
        <v>47</v>
      </c>
      <c r="B67" s="77">
        <v>8443</v>
      </c>
    </row>
    <row r="68" spans="1:2" s="44" customFormat="1" ht="11.25" x14ac:dyDescent="0.2">
      <c r="A68" s="72" t="s">
        <v>48</v>
      </c>
      <c r="B68" s="71">
        <v>1103824</v>
      </c>
    </row>
    <row r="69" spans="1:2" x14ac:dyDescent="0.2">
      <c r="A69" s="73" t="s">
        <v>49</v>
      </c>
      <c r="B69" s="74">
        <v>1103824</v>
      </c>
    </row>
    <row r="70" spans="1:2" x14ac:dyDescent="0.2">
      <c r="A70" s="73" t="s">
        <v>50</v>
      </c>
      <c r="B70" s="74"/>
    </row>
    <row r="71" spans="1:2" s="44" customFormat="1" ht="19.5" customHeight="1" x14ac:dyDescent="0.2">
      <c r="A71" s="70" t="s">
        <v>51</v>
      </c>
      <c r="B71" s="71">
        <v>13077906</v>
      </c>
    </row>
    <row r="72" spans="1:2" s="44" customFormat="1" ht="11.25" x14ac:dyDescent="0.2">
      <c r="B72" s="78"/>
    </row>
    <row r="73" spans="1:2" ht="12.75" customHeight="1" x14ac:dyDescent="0.2">
      <c r="A73" s="91" t="s">
        <v>52</v>
      </c>
      <c r="B73" s="92"/>
    </row>
    <row r="74" spans="1:2" s="44" customFormat="1" ht="11.25" customHeight="1" x14ac:dyDescent="0.2">
      <c r="A74" s="91"/>
      <c r="B74" s="92"/>
    </row>
    <row r="75" spans="1:2" s="44" customFormat="1" ht="18" customHeight="1" x14ac:dyDescent="0.2">
      <c r="A75" s="70" t="s">
        <v>53</v>
      </c>
      <c r="B75" s="71">
        <v>11643369</v>
      </c>
    </row>
    <row r="76" spans="1:2" s="44" customFormat="1" ht="11.25" x14ac:dyDescent="0.2">
      <c r="A76" s="72" t="s">
        <v>54</v>
      </c>
      <c r="B76" s="71">
        <v>8608585</v>
      </c>
    </row>
    <row r="77" spans="1:2" x14ac:dyDescent="0.2">
      <c r="A77" s="73" t="s">
        <v>55</v>
      </c>
      <c r="B77" s="79">
        <v>8634441</v>
      </c>
    </row>
    <row r="78" spans="1:2" x14ac:dyDescent="0.2">
      <c r="A78" s="73" t="s">
        <v>56</v>
      </c>
      <c r="B78" s="79">
        <v>8634441</v>
      </c>
    </row>
    <row r="79" spans="1:2" x14ac:dyDescent="0.2">
      <c r="A79" s="73" t="s">
        <v>57</v>
      </c>
      <c r="B79" s="74"/>
    </row>
    <row r="80" spans="1:2" ht="12.75" customHeight="1" x14ac:dyDescent="0.2">
      <c r="A80" s="80" t="s">
        <v>58</v>
      </c>
      <c r="B80" s="74">
        <v>8634441</v>
      </c>
    </row>
    <row r="81" spans="1:2" x14ac:dyDescent="0.2">
      <c r="A81" s="73" t="s">
        <v>59</v>
      </c>
      <c r="B81" s="74"/>
    </row>
    <row r="82" spans="1:2" x14ac:dyDescent="0.2">
      <c r="A82" s="73" t="s">
        <v>60</v>
      </c>
      <c r="B82" s="79">
        <v>0</v>
      </c>
    </row>
    <row r="83" spans="1:2" x14ac:dyDescent="0.2">
      <c r="A83" s="73" t="s">
        <v>61</v>
      </c>
      <c r="B83" s="74"/>
    </row>
    <row r="84" spans="1:2" x14ac:dyDescent="0.2">
      <c r="A84" s="73" t="s">
        <v>62</v>
      </c>
      <c r="B84" s="74"/>
    </row>
    <row r="85" spans="1:2" x14ac:dyDescent="0.2">
      <c r="A85" s="73" t="s">
        <v>63</v>
      </c>
      <c r="B85" s="74"/>
    </row>
    <row r="86" spans="1:2" x14ac:dyDescent="0.2">
      <c r="A86" s="73" t="s">
        <v>64</v>
      </c>
      <c r="B86" s="74">
        <v>114192</v>
      </c>
    </row>
    <row r="87" spans="1:2" x14ac:dyDescent="0.2">
      <c r="A87" s="73" t="s">
        <v>65</v>
      </c>
      <c r="B87" s="79">
        <v>408343</v>
      </c>
    </row>
    <row r="88" spans="1:2" x14ac:dyDescent="0.2">
      <c r="A88" s="73" t="s">
        <v>66</v>
      </c>
      <c r="B88" s="74"/>
    </row>
    <row r="89" spans="1:2" x14ac:dyDescent="0.2">
      <c r="A89" s="73" t="s">
        <v>67</v>
      </c>
      <c r="B89" s="74">
        <v>408343</v>
      </c>
    </row>
    <row r="90" spans="1:2" x14ac:dyDescent="0.2">
      <c r="A90" s="75" t="s">
        <v>206</v>
      </c>
      <c r="B90" s="74"/>
    </row>
    <row r="91" spans="1:2" x14ac:dyDescent="0.2">
      <c r="A91" s="73" t="s">
        <v>69</v>
      </c>
      <c r="B91" s="79">
        <v>-548391</v>
      </c>
    </row>
    <row r="92" spans="1:2" x14ac:dyDescent="0.2">
      <c r="A92" s="73" t="s">
        <v>70</v>
      </c>
      <c r="B92" s="74">
        <v>35555</v>
      </c>
    </row>
    <row r="93" spans="1:2" x14ac:dyDescent="0.2">
      <c r="A93" s="73" t="s">
        <v>71</v>
      </c>
      <c r="B93" s="74">
        <v>-583946</v>
      </c>
    </row>
    <row r="94" spans="1:2" x14ac:dyDescent="0.2">
      <c r="A94" s="73" t="s">
        <v>72</v>
      </c>
      <c r="B94" s="79">
        <v>0</v>
      </c>
    </row>
    <row r="95" spans="1:2" x14ac:dyDescent="0.2">
      <c r="A95" s="73" t="s">
        <v>73</v>
      </c>
      <c r="B95" s="74"/>
    </row>
    <row r="96" spans="1:2" ht="22.5" x14ac:dyDescent="0.2">
      <c r="A96" s="80" t="s">
        <v>74</v>
      </c>
      <c r="B96" s="74"/>
    </row>
    <row r="97" spans="1:2" x14ac:dyDescent="0.2">
      <c r="A97" s="73" t="s">
        <v>75</v>
      </c>
      <c r="B97" s="74"/>
    </row>
    <row r="98" spans="1:2" x14ac:dyDescent="0.2">
      <c r="A98" s="73" t="s">
        <v>76</v>
      </c>
      <c r="B98" s="74"/>
    </row>
    <row r="99" spans="1:2" ht="22.5" x14ac:dyDescent="0.2">
      <c r="A99" s="80" t="s">
        <v>77</v>
      </c>
      <c r="B99" s="74"/>
    </row>
    <row r="100" spans="1:2" x14ac:dyDescent="0.2">
      <c r="A100" s="73" t="s">
        <v>78</v>
      </c>
      <c r="B100" s="74"/>
    </row>
    <row r="101" spans="1:2" x14ac:dyDescent="0.2">
      <c r="A101" s="73" t="s">
        <v>79</v>
      </c>
      <c r="B101" s="74">
        <v>0</v>
      </c>
    </row>
    <row r="102" spans="1:2" x14ac:dyDescent="0.2">
      <c r="A102" s="73" t="s">
        <v>80</v>
      </c>
      <c r="B102" s="74"/>
    </row>
    <row r="103" spans="1:2" x14ac:dyDescent="0.2">
      <c r="A103" s="73" t="s">
        <v>81</v>
      </c>
      <c r="B103" s="74"/>
    </row>
    <row r="104" spans="1:2" s="44" customFormat="1" ht="11.25" x14ac:dyDescent="0.2">
      <c r="A104" s="72" t="s">
        <v>82</v>
      </c>
      <c r="B104" s="71">
        <v>0</v>
      </c>
    </row>
    <row r="105" spans="1:2" x14ac:dyDescent="0.2">
      <c r="A105" s="73" t="s">
        <v>83</v>
      </c>
      <c r="B105" s="74"/>
    </row>
    <row r="106" spans="1:2" x14ac:dyDescent="0.2">
      <c r="A106" s="73" t="s">
        <v>84</v>
      </c>
      <c r="B106" s="74"/>
    </row>
    <row r="107" spans="1:2" x14ac:dyDescent="0.2">
      <c r="A107" s="73" t="s">
        <v>85</v>
      </c>
      <c r="B107" s="74"/>
    </row>
    <row r="108" spans="1:2" s="44" customFormat="1" ht="11.25" x14ac:dyDescent="0.2">
      <c r="A108" s="72" t="s">
        <v>86</v>
      </c>
      <c r="B108" s="71">
        <v>3034784</v>
      </c>
    </row>
    <row r="109" spans="1:2" s="44" customFormat="1" ht="11.25" x14ac:dyDescent="0.2">
      <c r="A109" s="73" t="s">
        <v>87</v>
      </c>
      <c r="B109" s="79">
        <v>3034784</v>
      </c>
    </row>
    <row r="110" spans="1:2" s="44" customFormat="1" ht="11.25" x14ac:dyDescent="0.2">
      <c r="A110" s="73" t="s">
        <v>88</v>
      </c>
      <c r="B110" s="74">
        <v>1074877</v>
      </c>
    </row>
    <row r="111" spans="1:2" s="44" customFormat="1" ht="22.5" x14ac:dyDescent="0.2">
      <c r="A111" s="80" t="s">
        <v>207</v>
      </c>
      <c r="B111" s="74"/>
    </row>
    <row r="112" spans="1:2" s="44" customFormat="1" ht="11.25" x14ac:dyDescent="0.2">
      <c r="A112" s="73" t="s">
        <v>90</v>
      </c>
      <c r="B112" s="74"/>
    </row>
    <row r="113" spans="1:2" s="44" customFormat="1" ht="11.25" x14ac:dyDescent="0.2">
      <c r="A113" s="73" t="s">
        <v>91</v>
      </c>
      <c r="B113" s="74">
        <v>1959907</v>
      </c>
    </row>
    <row r="114" spans="1:2" s="44" customFormat="1" ht="11.25" x14ac:dyDescent="0.2">
      <c r="A114" s="73" t="s">
        <v>92</v>
      </c>
      <c r="B114" s="74"/>
    </row>
    <row r="115" spans="1:2" s="44" customFormat="1" ht="11.25" x14ac:dyDescent="0.2">
      <c r="A115" s="73" t="s">
        <v>93</v>
      </c>
      <c r="B115" s="74"/>
    </row>
    <row r="116" spans="1:2" s="44" customFormat="1" ht="11.25" x14ac:dyDescent="0.2">
      <c r="A116" s="73" t="s">
        <v>94</v>
      </c>
      <c r="B116" s="74"/>
    </row>
    <row r="117" spans="1:2" s="44" customFormat="1" ht="19.5" customHeight="1" x14ac:dyDescent="0.2">
      <c r="A117" s="70" t="s">
        <v>95</v>
      </c>
      <c r="B117" s="71">
        <v>1095713</v>
      </c>
    </row>
    <row r="118" spans="1:2" x14ac:dyDescent="0.2">
      <c r="A118" s="73" t="s">
        <v>96</v>
      </c>
      <c r="B118" s="79">
        <v>0</v>
      </c>
    </row>
    <row r="119" spans="1:2" x14ac:dyDescent="0.2">
      <c r="A119" s="75" t="s">
        <v>208</v>
      </c>
      <c r="B119" s="74"/>
    </row>
    <row r="120" spans="1:2" x14ac:dyDescent="0.2">
      <c r="A120" s="73" t="s">
        <v>98</v>
      </c>
      <c r="B120" s="74"/>
    </row>
    <row r="121" spans="1:2" x14ac:dyDescent="0.2">
      <c r="A121" s="73" t="s">
        <v>99</v>
      </c>
      <c r="B121" s="74"/>
    </row>
    <row r="122" spans="1:2" x14ac:dyDescent="0.2">
      <c r="A122" s="73" t="s">
        <v>100</v>
      </c>
      <c r="B122" s="74"/>
    </row>
    <row r="123" spans="1:2" x14ac:dyDescent="0.2">
      <c r="A123" s="73" t="s">
        <v>101</v>
      </c>
      <c r="B123" s="79">
        <v>78830</v>
      </c>
    </row>
    <row r="124" spans="1:2" x14ac:dyDescent="0.2">
      <c r="A124" s="73" t="s">
        <v>102</v>
      </c>
      <c r="B124" s="74"/>
    </row>
    <row r="125" spans="1:2" x14ac:dyDescent="0.2">
      <c r="A125" s="73" t="s">
        <v>103</v>
      </c>
      <c r="B125" s="74"/>
    </row>
    <row r="126" spans="1:2" x14ac:dyDescent="0.2">
      <c r="A126" s="73" t="s">
        <v>104</v>
      </c>
      <c r="B126" s="74"/>
    </row>
    <row r="127" spans="1:2" x14ac:dyDescent="0.2">
      <c r="A127" s="73" t="s">
        <v>23</v>
      </c>
      <c r="B127" s="74"/>
    </row>
    <row r="128" spans="1:2" x14ac:dyDescent="0.2">
      <c r="A128" s="73" t="s">
        <v>105</v>
      </c>
      <c r="B128" s="74">
        <v>78830</v>
      </c>
    </row>
    <row r="129" spans="1:2" x14ac:dyDescent="0.2">
      <c r="A129" s="80" t="s">
        <v>106</v>
      </c>
      <c r="B129" s="74"/>
    </row>
    <row r="130" spans="1:2" x14ac:dyDescent="0.2">
      <c r="A130" s="73" t="s">
        <v>107</v>
      </c>
      <c r="B130" s="74">
        <v>1016883</v>
      </c>
    </row>
    <row r="131" spans="1:2" x14ac:dyDescent="0.2">
      <c r="A131" s="73" t="s">
        <v>108</v>
      </c>
      <c r="B131" s="74"/>
    </row>
    <row r="132" spans="1:2" x14ac:dyDescent="0.2">
      <c r="A132" s="73" t="s">
        <v>200</v>
      </c>
      <c r="B132" s="74"/>
    </row>
    <row r="133" spans="1:2" s="44" customFormat="1" ht="19.5" customHeight="1" x14ac:dyDescent="0.2">
      <c r="A133" s="70" t="s">
        <v>109</v>
      </c>
      <c r="B133" s="71">
        <v>338824</v>
      </c>
    </row>
    <row r="134" spans="1:2" x14ac:dyDescent="0.2">
      <c r="A134" s="80" t="s">
        <v>110</v>
      </c>
      <c r="B134" s="74"/>
    </row>
    <row r="135" spans="1:2" x14ac:dyDescent="0.2">
      <c r="A135" s="73" t="s">
        <v>111</v>
      </c>
      <c r="B135" s="74">
        <v>4156</v>
      </c>
    </row>
    <row r="136" spans="1:2" x14ac:dyDescent="0.2">
      <c r="A136" s="73" t="s">
        <v>112</v>
      </c>
      <c r="B136" s="79">
        <v>207313</v>
      </c>
    </row>
    <row r="137" spans="1:2" x14ac:dyDescent="0.2">
      <c r="A137" s="73" t="s">
        <v>102</v>
      </c>
      <c r="B137" s="74"/>
    </row>
    <row r="138" spans="1:2" x14ac:dyDescent="0.2">
      <c r="A138" s="73" t="s">
        <v>103</v>
      </c>
      <c r="B138" s="74"/>
    </row>
    <row r="139" spans="1:2" x14ac:dyDescent="0.2">
      <c r="A139" s="73" t="s">
        <v>104</v>
      </c>
      <c r="B139" s="74"/>
    </row>
    <row r="140" spans="1:2" x14ac:dyDescent="0.2">
      <c r="A140" s="73" t="s">
        <v>23</v>
      </c>
      <c r="B140" s="74"/>
    </row>
    <row r="141" spans="1:2" x14ac:dyDescent="0.2">
      <c r="A141" s="73" t="s">
        <v>105</v>
      </c>
      <c r="B141" s="74">
        <v>207313</v>
      </c>
    </row>
    <row r="142" spans="1:2" x14ac:dyDescent="0.2">
      <c r="A142" s="80" t="s">
        <v>113</v>
      </c>
      <c r="B142" s="74"/>
    </row>
    <row r="143" spans="1:2" x14ac:dyDescent="0.2">
      <c r="A143" s="73" t="s">
        <v>114</v>
      </c>
      <c r="B143" s="79">
        <v>121034</v>
      </c>
    </row>
    <row r="144" spans="1:2" x14ac:dyDescent="0.2">
      <c r="A144" s="73" t="s">
        <v>115</v>
      </c>
      <c r="B144" s="74">
        <v>26847</v>
      </c>
    </row>
    <row r="145" spans="1:2" x14ac:dyDescent="0.2">
      <c r="A145" s="73" t="s">
        <v>116</v>
      </c>
      <c r="B145" s="74"/>
    </row>
    <row r="146" spans="1:2" x14ac:dyDescent="0.2">
      <c r="A146" s="73" t="s">
        <v>117</v>
      </c>
      <c r="B146" s="74"/>
    </row>
    <row r="147" spans="1:2" x14ac:dyDescent="0.2">
      <c r="A147" s="73" t="s">
        <v>118</v>
      </c>
      <c r="B147" s="74">
        <v>38062</v>
      </c>
    </row>
    <row r="148" spans="1:2" x14ac:dyDescent="0.2">
      <c r="A148" s="73" t="s">
        <v>119</v>
      </c>
      <c r="B148" s="74"/>
    </row>
    <row r="149" spans="1:2" x14ac:dyDescent="0.2">
      <c r="A149" s="73" t="s">
        <v>120</v>
      </c>
      <c r="B149" s="74">
        <v>56125</v>
      </c>
    </row>
    <row r="150" spans="1:2" x14ac:dyDescent="0.2">
      <c r="A150" s="73" t="s">
        <v>121</v>
      </c>
      <c r="B150" s="74"/>
    </row>
    <row r="151" spans="1:2" x14ac:dyDescent="0.2">
      <c r="A151" s="73" t="s">
        <v>47</v>
      </c>
      <c r="B151" s="74">
        <v>6321</v>
      </c>
    </row>
    <row r="152" spans="1:2" s="44" customFormat="1" ht="20.25" customHeight="1" x14ac:dyDescent="0.2">
      <c r="A152" s="70" t="s">
        <v>122</v>
      </c>
      <c r="B152" s="71">
        <v>13077906</v>
      </c>
    </row>
    <row r="153" spans="1:2" s="1" customFormat="1" ht="11.25" x14ac:dyDescent="0.2"/>
    <row r="154" spans="1:2" s="1" customFormat="1" ht="21.75" customHeight="1" x14ac:dyDescent="0.2">
      <c r="A154" s="26" t="s">
        <v>123</v>
      </c>
      <c r="B154" s="27"/>
    </row>
    <row r="155" spans="1:2" s="30" customFormat="1" ht="19.5" customHeight="1" x14ac:dyDescent="0.2">
      <c r="A155" s="28" t="s">
        <v>124</v>
      </c>
      <c r="B155" s="81"/>
    </row>
    <row r="156" spans="1:2" s="32" customFormat="1" ht="11.25" x14ac:dyDescent="0.2">
      <c r="A156" s="13" t="s">
        <v>125</v>
      </c>
      <c r="B156" s="82">
        <v>546149</v>
      </c>
    </row>
    <row r="157" spans="1:2" s="1" customFormat="1" ht="11.25" x14ac:dyDescent="0.2">
      <c r="A157" s="15" t="s">
        <v>126</v>
      </c>
      <c r="B157" s="83"/>
    </row>
    <row r="158" spans="1:2" s="1" customFormat="1" ht="10.5" customHeight="1" x14ac:dyDescent="0.2">
      <c r="A158" s="22" t="s">
        <v>127</v>
      </c>
      <c r="B158" s="83">
        <v>546149</v>
      </c>
    </row>
    <row r="159" spans="1:2" s="32" customFormat="1" ht="9.75" customHeight="1" x14ac:dyDescent="0.2">
      <c r="A159" s="19" t="s">
        <v>128</v>
      </c>
      <c r="B159" s="84"/>
    </row>
    <row r="160" spans="1:2" s="32" customFormat="1" ht="11.25" x14ac:dyDescent="0.2">
      <c r="A160" s="13" t="s">
        <v>129</v>
      </c>
      <c r="B160" s="84"/>
    </row>
    <row r="161" spans="1:2" s="32" customFormat="1" ht="11.25" x14ac:dyDescent="0.2">
      <c r="A161" s="13" t="s">
        <v>130</v>
      </c>
      <c r="B161" s="82">
        <v>0</v>
      </c>
    </row>
    <row r="162" spans="1:2" s="1" customFormat="1" ht="11.25" x14ac:dyDescent="0.2">
      <c r="A162" s="15" t="s">
        <v>131</v>
      </c>
      <c r="B162" s="83"/>
    </row>
    <row r="163" spans="1:2" s="1" customFormat="1" ht="11.25" x14ac:dyDescent="0.2">
      <c r="A163" s="22" t="s">
        <v>132</v>
      </c>
      <c r="B163" s="83"/>
    </row>
    <row r="164" spans="1:2" s="1" customFormat="1" ht="11.25" x14ac:dyDescent="0.2">
      <c r="A164" s="15" t="s">
        <v>133</v>
      </c>
      <c r="B164" s="83"/>
    </row>
    <row r="165" spans="1:2" s="1" customFormat="1" ht="12" customHeight="1" x14ac:dyDescent="0.2">
      <c r="A165" s="22" t="s">
        <v>134</v>
      </c>
      <c r="B165" s="83"/>
    </row>
    <row r="166" spans="1:2" s="32" customFormat="1" ht="11.25" x14ac:dyDescent="0.2">
      <c r="A166" s="13" t="s">
        <v>135</v>
      </c>
      <c r="B166" s="82">
        <v>875079</v>
      </c>
    </row>
    <row r="167" spans="1:2" s="1" customFormat="1" ht="11.25" x14ac:dyDescent="0.2">
      <c r="A167" s="22" t="s">
        <v>136</v>
      </c>
      <c r="B167" s="83"/>
    </row>
    <row r="168" spans="1:2" s="1" customFormat="1" ht="11.25" customHeight="1" x14ac:dyDescent="0.2">
      <c r="A168" s="22" t="s">
        <v>137</v>
      </c>
      <c r="B168" s="85">
        <v>875079</v>
      </c>
    </row>
    <row r="169" spans="1:2" s="1" customFormat="1" ht="11.25" customHeight="1" x14ac:dyDescent="0.2">
      <c r="A169" s="22" t="s">
        <v>138</v>
      </c>
      <c r="B169" s="83">
        <v>642000</v>
      </c>
    </row>
    <row r="170" spans="1:2" s="1" customFormat="1" ht="22.5" customHeight="1" x14ac:dyDescent="0.2">
      <c r="A170" s="22" t="s">
        <v>139</v>
      </c>
      <c r="B170" s="83">
        <v>207423</v>
      </c>
    </row>
    <row r="171" spans="1:2" s="1" customFormat="1" ht="11.25" customHeight="1" x14ac:dyDescent="0.2">
      <c r="A171" s="22" t="s">
        <v>140</v>
      </c>
      <c r="B171" s="83"/>
    </row>
    <row r="172" spans="1:2" s="1" customFormat="1" ht="11.25" customHeight="1" x14ac:dyDescent="0.2">
      <c r="A172" s="22" t="s">
        <v>141</v>
      </c>
      <c r="B172" s="83"/>
    </row>
    <row r="173" spans="1:2" s="1" customFormat="1" ht="11.25" customHeight="1" x14ac:dyDescent="0.2">
      <c r="A173" s="22" t="s">
        <v>142</v>
      </c>
      <c r="B173" s="83">
        <v>25000</v>
      </c>
    </row>
    <row r="174" spans="1:2" s="1" customFormat="1" ht="11.25" customHeight="1" x14ac:dyDescent="0.2">
      <c r="A174" s="22" t="s">
        <v>143</v>
      </c>
      <c r="B174" s="83">
        <v>656</v>
      </c>
    </row>
    <row r="175" spans="1:2" s="32" customFormat="1" ht="11.25" x14ac:dyDescent="0.2">
      <c r="A175" s="19" t="s">
        <v>144</v>
      </c>
      <c r="B175" s="82">
        <v>-947513</v>
      </c>
    </row>
    <row r="176" spans="1:2" s="1" customFormat="1" ht="11.25" x14ac:dyDescent="0.2">
      <c r="A176" s="22" t="s">
        <v>145</v>
      </c>
      <c r="B176" s="83">
        <v>-722023</v>
      </c>
    </row>
    <row r="177" spans="1:2" s="1" customFormat="1" ht="11.25" x14ac:dyDescent="0.2">
      <c r="A177" s="22" t="s">
        <v>146</v>
      </c>
      <c r="B177" s="83">
        <v>-225490</v>
      </c>
    </row>
    <row r="178" spans="1:2" s="1" customFormat="1" ht="11.25" x14ac:dyDescent="0.2">
      <c r="A178" s="22" t="s">
        <v>147</v>
      </c>
      <c r="B178" s="83"/>
    </row>
    <row r="179" spans="1:2" s="32" customFormat="1" ht="11.25" x14ac:dyDescent="0.2">
      <c r="A179" s="19" t="s">
        <v>148</v>
      </c>
      <c r="B179" s="82">
        <v>-522344</v>
      </c>
    </row>
    <row r="180" spans="1:2" s="1" customFormat="1" ht="11.25" x14ac:dyDescent="0.2">
      <c r="A180" s="22" t="s">
        <v>149</v>
      </c>
      <c r="B180" s="83">
        <v>-501260</v>
      </c>
    </row>
    <row r="181" spans="1:2" s="1" customFormat="1" ht="11.25" x14ac:dyDescent="0.2">
      <c r="A181" s="22" t="s">
        <v>150</v>
      </c>
      <c r="B181" s="83">
        <v>-22284</v>
      </c>
    </row>
    <row r="182" spans="1:2" s="1" customFormat="1" ht="12" customHeight="1" x14ac:dyDescent="0.2">
      <c r="A182" s="22" t="s">
        <v>151</v>
      </c>
      <c r="B182" s="83">
        <v>1200</v>
      </c>
    </row>
    <row r="183" spans="1:2" s="1" customFormat="1" ht="11.25" x14ac:dyDescent="0.2">
      <c r="A183" s="22" t="s">
        <v>152</v>
      </c>
      <c r="B183" s="83"/>
    </row>
    <row r="184" spans="1:2" s="1" customFormat="1" ht="11.25" x14ac:dyDescent="0.2">
      <c r="A184" s="22" t="s">
        <v>153</v>
      </c>
      <c r="B184" s="83"/>
    </row>
    <row r="185" spans="1:2" s="32" customFormat="1" ht="11.25" x14ac:dyDescent="0.2">
      <c r="A185" s="19" t="s">
        <v>154</v>
      </c>
      <c r="B185" s="84">
        <v>-503314</v>
      </c>
    </row>
    <row r="186" spans="1:2" s="32" customFormat="1" ht="11.25" x14ac:dyDescent="0.2">
      <c r="A186" s="19" t="s">
        <v>155</v>
      </c>
      <c r="B186" s="82">
        <v>390790</v>
      </c>
    </row>
    <row r="187" spans="1:2" s="1" customFormat="1" ht="11.25" x14ac:dyDescent="0.2">
      <c r="A187" s="22" t="s">
        <v>156</v>
      </c>
      <c r="B187" s="83">
        <v>197558</v>
      </c>
    </row>
    <row r="188" spans="1:2" s="1" customFormat="1" ht="11.25" x14ac:dyDescent="0.2">
      <c r="A188" s="22" t="s">
        <v>157</v>
      </c>
      <c r="B188" s="83"/>
    </row>
    <row r="189" spans="1:2" s="1" customFormat="1" ht="11.25" x14ac:dyDescent="0.2">
      <c r="A189" s="22" t="s">
        <v>158</v>
      </c>
      <c r="B189" s="83"/>
    </row>
    <row r="190" spans="1:2" s="1" customFormat="1" ht="11.25" x14ac:dyDescent="0.2">
      <c r="A190" s="22" t="s">
        <v>159</v>
      </c>
      <c r="B190" s="83">
        <v>193232</v>
      </c>
    </row>
    <row r="191" spans="1:2" s="1" customFormat="1" ht="11.25" x14ac:dyDescent="0.2">
      <c r="A191" s="22" t="s">
        <v>160</v>
      </c>
      <c r="B191" s="83"/>
    </row>
    <row r="192" spans="1:2" s="1" customFormat="1" ht="11.25" x14ac:dyDescent="0.2">
      <c r="A192" s="22" t="s">
        <v>161</v>
      </c>
      <c r="B192" s="83"/>
    </row>
    <row r="193" spans="1:2" s="32" customFormat="1" ht="11.25" x14ac:dyDescent="0.2">
      <c r="A193" s="19" t="s">
        <v>162</v>
      </c>
      <c r="B193" s="84"/>
    </row>
    <row r="194" spans="1:2" s="32" customFormat="1" ht="11.25" x14ac:dyDescent="0.2">
      <c r="A194" s="19" t="s">
        <v>163</v>
      </c>
      <c r="B194" s="82">
        <v>0</v>
      </c>
    </row>
    <row r="195" spans="1:2" s="1" customFormat="1" ht="11.25" x14ac:dyDescent="0.2">
      <c r="A195" s="22" t="s">
        <v>164</v>
      </c>
      <c r="B195" s="83"/>
    </row>
    <row r="196" spans="1:2" s="1" customFormat="1" ht="11.25" x14ac:dyDescent="0.2">
      <c r="A196" s="22" t="s">
        <v>165</v>
      </c>
      <c r="B196" s="83"/>
    </row>
    <row r="197" spans="1:2" s="32" customFormat="1" ht="11.25" x14ac:dyDescent="0.2">
      <c r="A197" s="19" t="s">
        <v>166</v>
      </c>
      <c r="B197" s="82">
        <v>0</v>
      </c>
    </row>
    <row r="198" spans="1:2" s="1" customFormat="1" ht="11.25" x14ac:dyDescent="0.2">
      <c r="A198" s="22" t="s">
        <v>167</v>
      </c>
      <c r="B198" s="83"/>
    </row>
    <row r="199" spans="1:2" s="1" customFormat="1" ht="11.25" x14ac:dyDescent="0.2">
      <c r="A199" s="22" t="s">
        <v>168</v>
      </c>
      <c r="B199" s="83"/>
    </row>
    <row r="200" spans="1:2" s="1" customFormat="1" ht="22.5" x14ac:dyDescent="0.2">
      <c r="A200" s="86" t="s">
        <v>169</v>
      </c>
      <c r="B200" s="82">
        <v>-161153</v>
      </c>
    </row>
    <row r="201" spans="1:2" s="1" customFormat="1" ht="11.25" x14ac:dyDescent="0.2">
      <c r="A201" s="22" t="s">
        <v>170</v>
      </c>
      <c r="B201" s="85">
        <v>161153</v>
      </c>
    </row>
    <row r="202" spans="1:2" s="1" customFormat="1" ht="11.25" x14ac:dyDescent="0.2">
      <c r="A202" s="22" t="s">
        <v>171</v>
      </c>
      <c r="B202" s="85">
        <v>0</v>
      </c>
    </row>
    <row r="203" spans="1:2" s="1" customFormat="1" ht="11.25" x14ac:dyDescent="0.2">
      <c r="A203" s="22" t="s">
        <v>172</v>
      </c>
      <c r="B203" s="83"/>
    </row>
    <row r="204" spans="1:2" s="1" customFormat="1" ht="11.25" x14ac:dyDescent="0.2">
      <c r="A204" s="22" t="s">
        <v>173</v>
      </c>
      <c r="B204" s="83"/>
    </row>
    <row r="205" spans="1:2" s="1" customFormat="1" ht="11.25" x14ac:dyDescent="0.2">
      <c r="A205" s="22" t="s">
        <v>174</v>
      </c>
      <c r="B205" s="85">
        <v>161153</v>
      </c>
    </row>
    <row r="206" spans="1:2" s="1" customFormat="1" ht="11.25" x14ac:dyDescent="0.2">
      <c r="A206" s="22" t="s">
        <v>175</v>
      </c>
      <c r="B206" s="83"/>
    </row>
    <row r="207" spans="1:2" s="1" customFormat="1" ht="11.25" x14ac:dyDescent="0.2">
      <c r="A207" s="22" t="s">
        <v>176</v>
      </c>
      <c r="B207" s="83">
        <v>161153</v>
      </c>
    </row>
    <row r="208" spans="1:2" s="1" customFormat="1" ht="11.25" x14ac:dyDescent="0.2">
      <c r="A208" s="22" t="s">
        <v>177</v>
      </c>
      <c r="B208" s="85">
        <v>0</v>
      </c>
    </row>
    <row r="209" spans="1:2" s="1" customFormat="1" ht="11.25" x14ac:dyDescent="0.2">
      <c r="A209" s="22" t="s">
        <v>178</v>
      </c>
      <c r="B209" s="83"/>
    </row>
    <row r="210" spans="1:2" s="1" customFormat="1" ht="11.25" x14ac:dyDescent="0.2">
      <c r="A210" s="22" t="s">
        <v>179</v>
      </c>
      <c r="B210" s="83"/>
    </row>
    <row r="211" spans="1:2" s="1" customFormat="1" ht="11.25" x14ac:dyDescent="0.2">
      <c r="A211" s="22" t="s">
        <v>180</v>
      </c>
      <c r="B211" s="83"/>
    </row>
    <row r="212" spans="1:2" s="1" customFormat="1" ht="11.25" x14ac:dyDescent="0.2">
      <c r="A212" s="22" t="s">
        <v>181</v>
      </c>
      <c r="B212" s="85">
        <v>0</v>
      </c>
    </row>
    <row r="213" spans="1:2" s="1" customFormat="1" ht="11.25" x14ac:dyDescent="0.2">
      <c r="A213" s="22" t="s">
        <v>182</v>
      </c>
      <c r="B213" s="83"/>
    </row>
    <row r="214" spans="1:2" s="1" customFormat="1" ht="12" customHeight="1" x14ac:dyDescent="0.2">
      <c r="A214" s="22" t="s">
        <v>183</v>
      </c>
      <c r="B214" s="83"/>
    </row>
    <row r="215" spans="1:2" s="1" customFormat="1" ht="11.25" x14ac:dyDescent="0.2">
      <c r="A215" s="22" t="s">
        <v>184</v>
      </c>
      <c r="B215" s="83"/>
    </row>
    <row r="216" spans="1:2" s="1" customFormat="1" ht="12.75" customHeight="1" x14ac:dyDescent="0.2">
      <c r="A216" s="22" t="s">
        <v>185</v>
      </c>
      <c r="B216" s="85">
        <v>0</v>
      </c>
    </row>
    <row r="217" spans="1:2" s="1" customFormat="1" ht="11.25" x14ac:dyDescent="0.2">
      <c r="A217" s="22" t="s">
        <v>164</v>
      </c>
      <c r="B217" s="83"/>
    </row>
    <row r="218" spans="1:2" s="1" customFormat="1" ht="11.25" x14ac:dyDescent="0.2">
      <c r="A218" s="22" t="s">
        <v>165</v>
      </c>
      <c r="B218" s="83"/>
    </row>
    <row r="219" spans="1:2" s="1" customFormat="1" ht="15" customHeight="1" x14ac:dyDescent="0.2">
      <c r="A219" s="86" t="s">
        <v>186</v>
      </c>
      <c r="B219" s="82">
        <v>161153</v>
      </c>
    </row>
    <row r="220" spans="1:2" s="1" customFormat="1" ht="18.75" customHeight="1" x14ac:dyDescent="0.2">
      <c r="A220" s="86" t="s">
        <v>187</v>
      </c>
      <c r="B220" s="82">
        <v>0</v>
      </c>
    </row>
    <row r="221" spans="1:2" s="1" customFormat="1" ht="11.25" x14ac:dyDescent="0.2">
      <c r="A221" s="22" t="s">
        <v>188</v>
      </c>
      <c r="B221" s="83"/>
    </row>
    <row r="222" spans="1:2" s="1" customFormat="1" ht="22.5" x14ac:dyDescent="0.2">
      <c r="A222" s="86" t="s">
        <v>189</v>
      </c>
      <c r="B222" s="82">
        <v>0</v>
      </c>
    </row>
    <row r="223" spans="1:2" s="1" customFormat="1" ht="11.25" x14ac:dyDescent="0.2">
      <c r="A223" s="19" t="s">
        <v>190</v>
      </c>
      <c r="B223" s="83"/>
    </row>
    <row r="224" spans="1:2" s="1" customFormat="1" ht="22.5" x14ac:dyDescent="0.2">
      <c r="A224" s="22" t="s">
        <v>191</v>
      </c>
      <c r="B224" s="83"/>
    </row>
    <row r="225" spans="1:2" s="1" customFormat="1" ht="19.5" customHeight="1" x14ac:dyDescent="0.2">
      <c r="A225" s="86" t="s">
        <v>192</v>
      </c>
      <c r="B225" s="82">
        <v>0</v>
      </c>
    </row>
  </sheetData>
  <mergeCells count="2">
    <mergeCell ref="A73:A74"/>
    <mergeCell ref="B73:B74"/>
  </mergeCells>
  <dataValidations count="3">
    <dataValidation type="whole" allowBlank="1" showInputMessage="1" showErrorMessage="1" error="Sólo datos sin decimales_x000a_" sqref="B156:B225">
      <formula1>-200000000000</formula1>
      <formula2>200000000000</formula2>
    </dataValidation>
    <dataValidation type="whole" allowBlank="1" showInputMessage="1" showErrorMessage="1" error="Sólo datos con decimales" sqref="B75:B152">
      <formula1>-200000000000</formula1>
      <formula2>200000000000</formula2>
    </dataValidation>
    <dataValidation type="whole" allowBlank="1" showInputMessage="1" showErrorMessage="1" error="Sólo datos sin decimales" sqref="B8:B71">
      <formula1>-200000000000</formula1>
      <formula2>200000000000</formula2>
    </dataValidation>
  </dataValidations>
  <printOptions horizontalCentered="1"/>
  <pageMargins left="0.31527777777777799" right="0.43333333333333302" top="0.78749999999999998" bottom="0.59027777777777801" header="0.51180555555555496" footer="0.51180555555555496"/>
  <pageSetup paperSize="9" scale="67" orientation="portrait" horizontalDpi="300" verticalDpi="300"/>
  <rowBreaks count="1" manualBreakCount="1">
    <brk id="259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'2016'!Área_de_impresión</vt:lpstr>
      <vt:lpstr>'2017'!Área_de_impresión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'2024'!Área_de_impresión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Sheila Chamorro Prieto</dc:creator>
  <dc:description/>
  <cp:lastModifiedBy>Elena Rionda González</cp:lastModifiedBy>
  <cp:revision>2</cp:revision>
  <dcterms:created xsi:type="dcterms:W3CDTF">2022-02-04T10:15:28Z</dcterms:created>
  <dcterms:modified xsi:type="dcterms:W3CDTF">2024-08-29T11:31:59Z</dcterms:modified>
  <dc:language>es-ES</dc:language>
</cp:coreProperties>
</file>