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33.jpeg" ContentType="image/jpeg"/>
  <Override PartName="/xl/media/image34.jpeg" ContentType="image/jpeg"/>
  <Override PartName="/xl/media/image35.jpeg" ContentType="image/jpeg"/>
  <Override PartName="/xl/media/image40.jpeg" ContentType="image/jpeg"/>
  <Override PartName="/xl/media/image36.jpeg" ContentType="image/jpeg"/>
  <Override PartName="/xl/media/image37.jpeg" ContentType="image/jpeg"/>
  <Override PartName="/xl/media/image38.jpeg" ContentType="image/jpeg"/>
  <Override PartName="/xl/media/image39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2016" sheetId="1" state="visible" r:id="rId2"/>
    <sheet name="2017" sheetId="2" state="visible" r:id="rId3"/>
    <sheet name="2018" sheetId="3" state="visible" r:id="rId4"/>
    <sheet name="2019" sheetId="4" state="visible" r:id="rId5"/>
    <sheet name="2020" sheetId="5" state="visible" r:id="rId6"/>
    <sheet name="2021" sheetId="6" state="visible" r:id="rId7"/>
    <sheet name="2022" sheetId="7" state="visible" r:id="rId8"/>
    <sheet name="2023" sheetId="8" state="visible" r:id="rId9"/>
  </sheets>
  <externalReferences>
    <externalReference r:id="rId10"/>
  </externalReferences>
  <definedNames>
    <definedName function="false" hidden="false" localSheetId="0" name="_xlnm.Print_Area" vbProcedure="false">'2016'!$A$150:$B$222</definedName>
    <definedName function="false" hidden="false" localSheetId="1" name="_xlnm.Print_Area" vbProcedure="false">'2017'!$A$150:$B$222</definedName>
    <definedName function="false" hidden="false" localSheetId="3" name="_xlnm.Print_Area" vbProcedure="false">'2019'!$A$1:$C$222</definedName>
    <definedName function="false" hidden="false" localSheetId="4" name="_xlnm.Print_Area" vbProcedure="false">'2020'!$A$1:$C$226</definedName>
    <definedName function="false" hidden="false" localSheetId="5" name="_xlnm.Print_Area" vbProcedure="false">'2021'!$A$1:$C$226</definedName>
    <definedName function="false" hidden="false" localSheetId="6" name="_xlnm.Print_Area" vbProcedure="false">'2022'!$A$1:$C$225</definedName>
    <definedName function="false" hidden="false" localSheetId="7" name="_xlnm.Print_Area" vbProcedure="false">'2023'!$A$1:$C$225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<sst xmlns="http://schemas.openxmlformats.org/spreadsheetml/2006/main" count="1740" uniqueCount="210">
  <si>
    <t xml:space="preserve">PRESUPUESTO EJERCICIO 2016</t>
  </si>
  <si>
    <t xml:space="preserve">CIUDAD INDUSTRIAL DEL VALLE DEL NALÓN, S.A.U.</t>
  </si>
  <si>
    <t xml:space="preserve">BALANCE DE SITUACIÓN</t>
  </si>
  <si>
    <t xml:space="preserve">ACTIVO</t>
  </si>
  <si>
    <t xml:space="preserve">A) ACTIVO NO CORRIENTE</t>
  </si>
  <si>
    <t xml:space="preserve">I. Inmovilizado Intangible</t>
  </si>
  <si>
    <t xml:space="preserve">     1. Desarrollo</t>
  </si>
  <si>
    <t xml:space="preserve">     2. Concesiones</t>
  </si>
  <si>
    <t xml:space="preserve">     3. Patentes, licencias, marcas y similares</t>
  </si>
  <si>
    <t xml:space="preserve">     4. Fondo de comercio</t>
  </si>
  <si>
    <t xml:space="preserve">     5. Aplicaciones informáticas</t>
  </si>
  <si>
    <t xml:space="preserve">     6. Otro inmovilizado intangible</t>
  </si>
  <si>
    <t xml:space="preserve">II. Inmovilizado material</t>
  </si>
  <si>
    <t xml:space="preserve">     1. Terrenos y construcciones</t>
  </si>
  <si>
    <t xml:space="preserve"> 2. Instalaciones técnicas y otro inmovilizado material</t>
  </si>
  <si>
    <t xml:space="preserve">     3. Inmovilizado en curso y anticipos</t>
  </si>
  <si>
    <t xml:space="preserve">III. Inversiones inmobiliarias</t>
  </si>
  <si>
    <t xml:space="preserve">     1. Terrenos</t>
  </si>
  <si>
    <t xml:space="preserve">  2. Construcciones</t>
  </si>
  <si>
    <t xml:space="preserve">IV. Inversiones en empresas del grupo y asociadas a largo plazo</t>
  </si>
  <si>
    <t xml:space="preserve">     1. Instrumentos de patrimonio</t>
  </si>
  <si>
    <t xml:space="preserve">     2. Créditos a empresas</t>
  </si>
  <si>
    <t xml:space="preserve">     3. Valores representativos de deuda</t>
  </si>
  <si>
    <t xml:space="preserve">     4. Derivados</t>
  </si>
  <si>
    <t xml:space="preserve">     5. Otros activos financieros</t>
  </si>
  <si>
    <t xml:space="preserve">V. Inversiones financieras a largo plazo</t>
  </si>
  <si>
    <t xml:space="preserve">     2. Créditos a terceros</t>
  </si>
  <si>
    <t xml:space="preserve">VI. Activos por impuesto diferido</t>
  </si>
  <si>
    <t xml:space="preserve">B) ACTIVO CORRIENTE</t>
  </si>
  <si>
    <t xml:space="preserve">I. Activos no corrientes mantenidos para la venta</t>
  </si>
  <si>
    <t xml:space="preserve">II. Existencias</t>
  </si>
  <si>
    <t xml:space="preserve">     1. Comerciales</t>
  </si>
  <si>
    <t xml:space="preserve">     2. Materias primas y otros aprovisionamientos</t>
  </si>
  <si>
    <t xml:space="preserve">     3. Productos en curso</t>
  </si>
  <si>
    <t xml:space="preserve">     4. Productos terminados</t>
  </si>
  <si>
    <t xml:space="preserve"> 5. Subproductos, residuos y materiales recuperados</t>
  </si>
  <si>
    <t xml:space="preserve">     6. Anticipos a proveedores</t>
  </si>
  <si>
    <t xml:space="preserve">III. Deudores comerciales y otras cuentas a cobrar</t>
  </si>
  <si>
    <t xml:space="preserve">     1. Clientes por ventas y prestaciones de servicios</t>
  </si>
  <si>
    <t xml:space="preserve">     2. Clientes, empresas del grupo y asociadas</t>
  </si>
  <si>
    <t xml:space="preserve">     3. Deudores varios</t>
  </si>
  <si>
    <t xml:space="preserve">     4. Personal</t>
  </si>
  <si>
    <t xml:space="preserve">     5. Activos por impuesto corriente</t>
  </si>
  <si>
    <t xml:space="preserve">     6. Otros créditos con las Administraciones Públicas</t>
  </si>
  <si>
    <t xml:space="preserve">     7. Accionistas (socios) por desembolsos exigidos</t>
  </si>
  <si>
    <t xml:space="preserve">IV. Inversiones en empresas del grupo y asociadas a corto plazo</t>
  </si>
  <si>
    <t xml:space="preserve">V. Inversiones financieras a corto plazo</t>
  </si>
  <si>
    <t xml:space="preserve">VI. Periodificaciones a corto plazo</t>
  </si>
  <si>
    <t xml:space="preserve">VII. Efectivo y otros activos líquidos equivalentes</t>
  </si>
  <si>
    <t xml:space="preserve">     1. Tesorería</t>
  </si>
  <si>
    <t xml:space="preserve">     2. Otros activos líquidos equivalentes</t>
  </si>
  <si>
    <t xml:space="preserve">TOTAL ACTIVO (A + B)</t>
  </si>
  <si>
    <t xml:space="preserve">PATRIMONIO NETO Y PASIVO</t>
  </si>
  <si>
    <t xml:space="preserve">A) PATRIMONIO NETO</t>
  </si>
  <si>
    <t xml:space="preserve">A-1) Fondos Propios</t>
  </si>
  <si>
    <t xml:space="preserve">     I. Capital</t>
  </si>
  <si>
    <t xml:space="preserve">          1. Capital escriturado</t>
  </si>
  <si>
    <t xml:space="preserve">               1.1. Principado de Asturias</t>
  </si>
  <si>
    <t xml:space="preserve">               1.2. Otros entes y sociedades del sector público del Principado de Asturias</t>
  </si>
  <si>
    <t xml:space="preserve">               1.3. Otros socios</t>
  </si>
  <si>
    <t xml:space="preserve">          2. (Capital no exigido)</t>
  </si>
  <si>
    <t xml:space="preserve">               2.1.(Principado de Asturias)</t>
  </si>
  <si>
    <t xml:space="preserve">               2.2.(Otros entes y sociedades del sector público del Principado de Asturias)</t>
  </si>
  <si>
    <t xml:space="preserve">               2.3.(Otros socios)</t>
  </si>
  <si>
    <t xml:space="preserve">     II. Prima de emisión</t>
  </si>
  <si>
    <t xml:space="preserve">     III. Reservas</t>
  </si>
  <si>
    <t xml:space="preserve">          1. Legal y estatutarias</t>
  </si>
  <si>
    <t xml:space="preserve">          2. Otras reservas</t>
  </si>
  <si>
    <t xml:space="preserve">  IV. (Acciones y participaciones en patrimonio propias)</t>
  </si>
  <si>
    <t xml:space="preserve">     V. Resultados de ejercicios anteriores</t>
  </si>
  <si>
    <t xml:space="preserve">          1. Remanente</t>
  </si>
  <si>
    <t xml:space="preserve">          2. (Resultados negativos ejercicios anteriores)</t>
  </si>
  <si>
    <t xml:space="preserve">     VI. Otras aportaciones de socios</t>
  </si>
  <si>
    <t xml:space="preserve">          1. Aportación del Principado de Asturias en el ejercicio corriente</t>
  </si>
  <si>
    <t xml:space="preserve">          2. Aportación de otros entes y sociedades del sector público del Principado de Asturias en el ejercicio corriente</t>
  </si>
  <si>
    <t xml:space="preserve">          3. Aportación otros socios en el ejercicio corriente</t>
  </si>
  <si>
    <t xml:space="preserve">          4. Aportación del Principado de Asturias en el ejercicios anteriores</t>
  </si>
  <si>
    <t xml:space="preserve">          5. Aportación de otros entes y sociedades del sector público del Principado de Asturias en el ejercicios anteriores</t>
  </si>
  <si>
    <t xml:space="preserve">          6. Aportación otros socios en el ejercicios anteriores</t>
  </si>
  <si>
    <t xml:space="preserve">     VII. Resultado del ejercicio</t>
  </si>
  <si>
    <t xml:space="preserve">     VIII. (Dividendo a cuenta)</t>
  </si>
  <si>
    <t xml:space="preserve">     IX. Otros instrumentos de patrimonio neto</t>
  </si>
  <si>
    <t xml:space="preserve">A-2) Ajustes por cambios de valor</t>
  </si>
  <si>
    <t xml:space="preserve">     I. Activos financieros disponibles para la venta</t>
  </si>
  <si>
    <t xml:space="preserve">     II. Operaciones de cobertura</t>
  </si>
  <si>
    <t xml:space="preserve">     III. Otros</t>
  </si>
  <si>
    <t xml:space="preserve">A-3) Subvenciones, donaciones y legados recibidos</t>
  </si>
  <si>
    <t xml:space="preserve">     I. Subvenciones oficiales de capital</t>
  </si>
  <si>
    <t xml:space="preserve">          1. Subvenciones de capital del Principado de Asturias</t>
  </si>
  <si>
    <t xml:space="preserve">          2. Subvenciones de capital del resto de organismos y entes de la Admon del Principado de Asturias</t>
  </si>
  <si>
    <t xml:space="preserve">          3. Subvenciones de capital del Estado</t>
  </si>
  <si>
    <t xml:space="preserve">          4. Subvenciones de capital de las Entidades Locales</t>
  </si>
  <si>
    <t xml:space="preserve">          5. Subvenciones de capital de la Unión Europea</t>
  </si>
  <si>
    <t xml:space="preserve">          6. Otras subvenciones de capital</t>
  </si>
  <si>
    <t xml:space="preserve">     II. Otras subvenciones, donaciones y legados</t>
  </si>
  <si>
    <t xml:space="preserve">B) PASIVO NO CORRIENTE</t>
  </si>
  <si>
    <t xml:space="preserve">I. Provisiones a largo plazo</t>
  </si>
  <si>
    <t xml:space="preserve">  1. Obligaciones por prestaciones a largo plazo al personal</t>
  </si>
  <si>
    <t xml:space="preserve">     2. Actuaciones medioambientales</t>
  </si>
  <si>
    <t xml:space="preserve">     3. Provisiones por reestructuración</t>
  </si>
  <si>
    <t xml:space="preserve">     4. Otras provisiones</t>
  </si>
  <si>
    <t xml:space="preserve">II. Deudas a largo plazo</t>
  </si>
  <si>
    <t xml:space="preserve">     1. Obligaciones y otros valores negociables</t>
  </si>
  <si>
    <t xml:space="preserve">     2. Deudas con entidades de crédito</t>
  </si>
  <si>
    <t xml:space="preserve">     3. Acreedores por arrendamiento financiero</t>
  </si>
  <si>
    <t xml:space="preserve">     5. Otros pasivos financieros</t>
  </si>
  <si>
    <t xml:space="preserve">III. Deudas con empresas del grupo y asociadas a largo plazo</t>
  </si>
  <si>
    <t xml:space="preserve">IV. Pasivos por impuesto diferido</t>
  </si>
  <si>
    <t xml:space="preserve">V. Periodificaciones a largo plazo</t>
  </si>
  <si>
    <t xml:space="preserve">C) PASIVO CORRIENTE</t>
  </si>
  <si>
    <t xml:space="preserve">I. Pasivos vinculados con activos no corrientes mantenidos para la venta</t>
  </si>
  <si>
    <t xml:space="preserve">II. Provisiones a corto plazo</t>
  </si>
  <si>
    <t xml:space="preserve">III. Deudas a corto plazo</t>
  </si>
  <si>
    <t xml:space="preserve">IV. Deudas con empresas del grupo y asociadas a corto plazo</t>
  </si>
  <si>
    <t xml:space="preserve">V. Acreedores comerciales y otras cuentas a pagar</t>
  </si>
  <si>
    <t xml:space="preserve">     1. Proveedores</t>
  </si>
  <si>
    <t xml:space="preserve">     2. Proveedores, empresas del grupo y asociadas</t>
  </si>
  <si>
    <t xml:space="preserve">     3. Acreedores varios</t>
  </si>
  <si>
    <t xml:space="preserve">     4. Personal (remuneraciones pdtes de pago)</t>
  </si>
  <si>
    <t xml:space="preserve">     5. Pasivos por impuesto corriente</t>
  </si>
  <si>
    <t xml:space="preserve">     6. Otras deudas con las Administraciones Públicas</t>
  </si>
  <si>
    <t xml:space="preserve">     7. Anticipos de clientes</t>
  </si>
  <si>
    <t xml:space="preserve">TOTAL PATRIMONIO NETO Y PASIVO (A + B +C)</t>
  </si>
  <si>
    <t xml:space="preserve">CUENTA DE PÉRDIDAS Y GANANCIAS</t>
  </si>
  <si>
    <t xml:space="preserve">A) OPERACIONES CONTINUADAS</t>
  </si>
  <si>
    <t xml:space="preserve">1. Importe neto de la cifra de negocios</t>
  </si>
  <si>
    <t xml:space="preserve">     a) Ventas</t>
  </si>
  <si>
    <t xml:space="preserve">     b) Prestaciones de servicios</t>
  </si>
  <si>
    <t xml:space="preserve">2. Variación de existencias de productos terminados y en curso de fabricación</t>
  </si>
  <si>
    <t xml:space="preserve">3. Trabajos realizados por la empresa para su activo</t>
  </si>
  <si>
    <t xml:space="preserve"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</si>
  <si>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</si>
  <si>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</si>
  <si>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</si>
  <si>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</si>
  <si>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 xml:space="preserve"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</si>
  <si>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</si>
  <si>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</si>
  <si>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 xml:space="preserve">          b.1) Subvenciones de explotación procedentes del Principado de Asturias</t>
  </si>
  <si>
    <t xml:space="preserve">          b.2) Subvenciones de explotación procedentes resto de organismos y entes del Principado de Asturias</t>
  </si>
  <si>
    <t xml:space="preserve">          b.3) Subvenciones de explotación procedentes del Estado</t>
  </si>
  <si>
    <t xml:space="preserve">          b.4) Subvenciones de explotación procedentes de las Entidades Locales</t>
  </si>
  <si>
    <t xml:space="preserve">          b.5) Subvenciones de explotación procedentes de la Unión Europea</t>
  </si>
  <si>
    <t xml:space="preserve">          b.6) Otras subvenciones de explotación</t>
  </si>
  <si>
    <t xml:space="preserve">6. Gastos de personal</t>
  </si>
  <si>
    <t xml:space="preserve">     a) Sueldos, salarios y asimilados</t>
  </si>
  <si>
    <t xml:space="preserve">     b) Cargas sociales</t>
  </si>
  <si>
    <t xml:space="preserve">     c) Provisiones</t>
  </si>
  <si>
    <t xml:space="preserve"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</si>
  <si>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</si>
  <si>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</si>
  <si>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</si>
  <si>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</si>
  <si>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 xml:space="preserve">     e) Subvenciones concedidas por la empresa/ente</t>
  </si>
  <si>
    <t xml:space="preserve">8.  Amortización del inmovilizado</t>
  </si>
  <si>
    <t xml:space="preserve">9. Imputación de subvenciones de inmovilizado no financiero y otras</t>
  </si>
  <si>
    <t xml:space="preserve">     a) Subvenciones procedentes del Principado de Asturias</t>
  </si>
  <si>
    <t xml:space="preserve">     b) Subvenciones del resto de organismos y entes del Principado de Asturias</t>
  </si>
  <si>
    <t xml:space="preserve">     c) Subvenciones procedentes del Estado</t>
  </si>
  <si>
    <t xml:space="preserve">     d) Subvenciones procedentes de las Entidades Locales</t>
  </si>
  <si>
    <t xml:space="preserve">     e) Subvenciones procedentes de la Unión Europea</t>
  </si>
  <si>
    <t xml:space="preserve">     f) Otras subvenciones</t>
  </si>
  <si>
    <t xml:space="preserve">10. Excesos de provisiones</t>
  </si>
  <si>
    <t xml:space="preserve">11. Deterioro y resultados por enajenaciones del inmovilizado</t>
  </si>
  <si>
    <t xml:space="preserve">     a) Deterioros y pérdidas</t>
  </si>
  <si>
    <t xml:space="preserve">     b) Resultados por enajenaciones y otras</t>
  </si>
  <si>
    <t xml:space="preserve">Otros Resultados</t>
  </si>
  <si>
    <t xml:space="preserve">     Ingresos excepcionales</t>
  </si>
  <si>
    <t xml:space="preserve">     Gastos excepcionales</t>
  </si>
  <si>
    <t xml:space="preserve">A.1) RESULTADO DE EXPLOTACIÓN (1+2+3+4+5+6+7+8+9+10+11+Otros resultados)</t>
  </si>
  <si>
    <t xml:space="preserve"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</si>
  <si>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</si>
  <si>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</si>
  <si>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</si>
  <si>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</si>
  <si>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</si>
  <si>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</si>
  <si>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 xml:space="preserve"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</si>
  <si>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</si>
  <si>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</si>
  <si>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</si>
  <si>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 xml:space="preserve"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</si>
  <si>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</si>
  <si>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</si>
  <si>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 xml:space="preserve">15. Diferencias de cambio</t>
  </si>
  <si>
    <t xml:space="preserve">16. Deterioro y resultado por enajenaciones de instrumentos financieros</t>
  </si>
  <si>
    <t xml:space="preserve">A.2) RESULTADO FINANCIERO (12+13+14+15+16)</t>
  </si>
  <si>
    <t xml:space="preserve">A.3) RESULTADO ANTES DE IMPUESTOS (A.1 + A.2)</t>
  </si>
  <si>
    <t xml:space="preserve">17. Impuestos sobre beneficios</t>
  </si>
  <si>
    <t xml:space="preserve">A.4) RESULTADO DEL PERIODO PROCEDENTE DE OPERACIONES CONTINUADAS (A.3 + 17)</t>
  </si>
  <si>
    <t xml:space="preserve">B) OPERACIONES INTERRUMPIDAS</t>
  </si>
  <si>
    <t xml:space="preserve">18. Resultado del periodo procedente de operaciones interrumpidas neto de impuestos</t>
  </si>
  <si>
    <t xml:space="preserve">A.5) RESULTADO DEL PERIODO (A.4+18)</t>
  </si>
  <si>
    <t xml:space="preserve">PRESUPUESTO EJERCICIO 2017</t>
  </si>
  <si>
    <t xml:space="preserve">PRESUPUESTO EJERCICIO 2018</t>
  </si>
  <si>
    <t xml:space="preserve">PRESUPUESTO EJERCICIO 2019</t>
  </si>
  <si>
    <t xml:space="preserve">PRESUPUESTO EJERCICIO 2020</t>
  </si>
  <si>
    <t xml:space="preserve">VI. Deudores comerciales empresas del grupo y asociadas a largo plazo</t>
  </si>
  <si>
    <t xml:space="preserve">VII. Activos por impuesto diferido</t>
  </si>
  <si>
    <t xml:space="preserve">VIII. Deudores comerciales no corrientes</t>
  </si>
  <si>
    <t xml:space="preserve">VI. Acreedores comerciales no corrientes</t>
  </si>
  <si>
    <t xml:space="preserve">PRESUPUESTO EJERCICIO 2021</t>
  </si>
  <si>
    <t xml:space="preserve">PRESUPUESTO EJERCICIO 2022</t>
  </si>
  <si>
    <t xml:space="preserve">     2. Instalaciones técnicas y otro inmovilizado material</t>
  </si>
  <si>
    <t xml:space="preserve">     2. Construcciones</t>
  </si>
  <si>
    <t xml:space="preserve">     5. Subproductos, residuos y materiales recuperados</t>
  </si>
  <si>
    <t xml:space="preserve">     IV. (Acciones y participaciones en patrimonio propias)</t>
  </si>
  <si>
    <t xml:space="preserve">          2. Subvenciones de capital del resto de organismos y entes de la Admón. del Principado de Asturias</t>
  </si>
  <si>
    <t xml:space="preserve">     1. Obligaciones por prestaciones a largo plazo al personal</t>
  </si>
  <si>
    <t xml:space="preserve">PRESUPUESTO EJERCICIO 2023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</si>
</sst>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_ ;[RED]\-#,##0\ "/>
    <numFmt numFmtId="167" formatCode="dd\-mm\-yy;@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3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5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5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5" borderId="5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5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4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5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6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37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38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9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4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12960</xdr:rowOff>
    </xdr:from>
    <xdr:to>
      <xdr:col>0</xdr:col>
      <xdr:colOff>1009080</xdr:colOff>
      <xdr:row>5</xdr:row>
      <xdr:rowOff>88560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12960"/>
          <a:ext cx="1009080" cy="837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56880</xdr:rowOff>
    </xdr:to>
    <xdr:pic>
      <xdr:nvPicPr>
        <xdr:cNvPr id="1" name="Imagen 3" descr=""/>
        <xdr:cNvPicPr/>
      </xdr:nvPicPr>
      <xdr:blipFill>
        <a:blip r:embed="rId1"/>
        <a:stretch/>
      </xdr:blipFill>
      <xdr:spPr>
        <a:xfrm>
          <a:off x="0" y="0"/>
          <a:ext cx="1009080" cy="818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68760</xdr:rowOff>
    </xdr:to>
    <xdr:pic>
      <xdr:nvPicPr>
        <xdr:cNvPr id="2" name="Imagen 2" descr=""/>
        <xdr:cNvPicPr/>
      </xdr:nvPicPr>
      <xdr:blipFill>
        <a:blip r:embed="rId1"/>
        <a:stretch/>
      </xdr:blipFill>
      <xdr:spPr>
        <a:xfrm>
          <a:off x="0" y="0"/>
          <a:ext cx="1009080" cy="830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61560</xdr:rowOff>
    </xdr:to>
    <xdr:pic>
      <xdr:nvPicPr>
        <xdr:cNvPr id="3" name="Imagen 2" descr=""/>
        <xdr:cNvPicPr/>
      </xdr:nvPicPr>
      <xdr:blipFill>
        <a:blip r:embed="rId1"/>
        <a:stretch/>
      </xdr:blipFill>
      <xdr:spPr>
        <a:xfrm>
          <a:off x="0" y="0"/>
          <a:ext cx="1009080" cy="82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68760</xdr:rowOff>
    </xdr:to>
    <xdr:pic>
      <xdr:nvPicPr>
        <xdr:cNvPr id="4" name="Imagen 2" descr=""/>
        <xdr:cNvPicPr/>
      </xdr:nvPicPr>
      <xdr:blipFill>
        <a:blip r:embed="rId1"/>
        <a:stretch/>
      </xdr:blipFill>
      <xdr:spPr>
        <a:xfrm>
          <a:off x="0" y="0"/>
          <a:ext cx="1009080" cy="830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85320</xdr:rowOff>
    </xdr:to>
    <xdr:pic>
      <xdr:nvPicPr>
        <xdr:cNvPr id="5" name="Imagen 2" descr=""/>
        <xdr:cNvPicPr/>
      </xdr:nvPicPr>
      <xdr:blipFill>
        <a:blip r:embed="rId1"/>
        <a:stretch/>
      </xdr:blipFill>
      <xdr:spPr>
        <a:xfrm>
          <a:off x="0" y="0"/>
          <a:ext cx="100908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85320</xdr:rowOff>
    </xdr:to>
    <xdr:pic>
      <xdr:nvPicPr>
        <xdr:cNvPr id="6" name="Imagen 2" descr=""/>
        <xdr:cNvPicPr/>
      </xdr:nvPicPr>
      <xdr:blipFill>
        <a:blip r:embed="rId1"/>
        <a:stretch/>
      </xdr:blipFill>
      <xdr:spPr>
        <a:xfrm>
          <a:off x="0" y="0"/>
          <a:ext cx="100908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1009080</xdr:colOff>
      <xdr:row>5</xdr:row>
      <xdr:rowOff>85320</xdr:rowOff>
    </xdr:to>
    <xdr:pic>
      <xdr:nvPicPr>
        <xdr:cNvPr id="7" name="Imagen 2" descr=""/>
        <xdr:cNvPicPr/>
      </xdr:nvPicPr>
      <xdr:blipFill>
        <a:blip r:embed="rId1"/>
        <a:stretch/>
      </xdr:blipFill>
      <xdr:spPr>
        <a:xfrm>
          <a:off x="0" y="0"/>
          <a:ext cx="100908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172.26.0.5/valnalon/AREAS/ADMINISTRACION/CONSEJERIAS/Consejeria%20HACIENDA-DG%20EMPRESAS%20P/PRESUPUESTO%202020/20191126_Anexos-2020%20EMPRESASENTE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YG empresas - EP1"/>
      <sheetName val="Aclaraciones ficha EP1-empresas"/>
      <sheetName val="Balance empresas-EP2"/>
      <sheetName val="Aclaraciones-EP2"/>
      <sheetName val="PAIF1"/>
      <sheetName val="PAIF2"/>
      <sheetName val="PAIF3"/>
      <sheetName val="Información adicional-PAIF4"/>
      <sheetName val="FICHA PLANTILLA AP-2020"/>
      <sheetName val="FICHA PLANTILLA EC-2019"/>
      <sheetName val="Pluris"/>
    </sheetNames>
    <sheetDataSet>
      <sheetData sheetId="0">
        <row r="79">
          <cell r="D79">
            <v>-128754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222"/>
  <sheetViews>
    <sheetView showFormulas="false" showGridLines="false" showRowColHeaders="true" showZeros="true" rightToLeft="false" tabSelected="false" showOutlineSymbols="true" defaultGridColor="true" view="normal" topLeftCell="A1" colorId="64" zoomScale="145" zoomScaleNormal="145" zoomScalePageLayoutView="100" workbookViewId="0">
      <selection pane="topLeft" activeCell="D34" activeCellId="0" sqref="D34"/>
    </sheetView>
  </sheetViews>
  <sheetFormatPr defaultColWidth="11.43359375" defaultRowHeight="11.25" zeroHeight="false" outlineLevelRow="0" outlineLevelCol="0"/>
  <cols>
    <col collapsed="false" customWidth="true" hidden="false" outlineLevel="0" max="1" min="1" style="1" width="63.14"/>
    <col collapsed="false" customWidth="true" hidden="false" outlineLevel="0" max="2" min="2" style="1" width="12.42"/>
    <col collapsed="false" customWidth="false" hidden="false" outlineLevel="0" max="1024" min="3" style="1" width="11.42"/>
  </cols>
  <sheetData>
    <row r="1" s="4" customFormat="true" ht="12" hidden="false" customHeight="false" outlineLevel="0" collapsed="false">
      <c r="A1" s="2" t="s">
        <v>0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10" customFormat="true" ht="27" hidden="false" customHeight="true" outlineLevel="0" collapsed="false">
      <c r="A7" s="8" t="s">
        <v>3</v>
      </c>
      <c r="B7" s="9"/>
    </row>
    <row r="8" s="4" customFormat="true" ht="18" hidden="false" customHeight="true" outlineLevel="0" collapsed="false">
      <c r="A8" s="11" t="s">
        <v>4</v>
      </c>
      <c r="B8" s="12" t="n">
        <f aca="false">B9+B16+B20+B23+B29+B35</f>
        <v>9294868</v>
      </c>
    </row>
    <row r="9" s="4" customFormat="true" ht="11.25" hidden="false" customHeight="false" outlineLevel="0" collapsed="false">
      <c r="A9" s="13" t="s">
        <v>5</v>
      </c>
      <c r="B9" s="14" t="n">
        <f aca="false">SUM(B10:B15)</f>
        <v>1579670</v>
      </c>
    </row>
    <row r="10" s="17" customFormat="true" ht="11.25" hidden="false" customHeight="false" outlineLevel="0" collapsed="false">
      <c r="A10" s="15" t="s">
        <v>6</v>
      </c>
      <c r="B10" s="16" t="n">
        <v>0</v>
      </c>
    </row>
    <row r="11" s="17" customFormat="true" ht="11.25" hidden="false" customHeight="false" outlineLevel="0" collapsed="false">
      <c r="A11" s="15" t="s">
        <v>7</v>
      </c>
      <c r="B11" s="16"/>
    </row>
    <row r="12" s="17" customFormat="true" ht="11.25" hidden="false" customHeight="false" outlineLevel="0" collapsed="false">
      <c r="A12" s="15" t="s">
        <v>8</v>
      </c>
      <c r="B12" s="16" t="n">
        <v>483</v>
      </c>
    </row>
    <row r="13" s="17" customFormat="true" ht="11.25" hidden="false" customHeight="false" outlineLevel="0" collapsed="false">
      <c r="A13" s="15" t="s">
        <v>9</v>
      </c>
      <c r="B13" s="16"/>
    </row>
    <row r="14" s="17" customFormat="true" ht="11.25" hidden="false" customHeight="false" outlineLevel="0" collapsed="false">
      <c r="A14" s="15" t="s">
        <v>10</v>
      </c>
      <c r="B14" s="16" t="n">
        <v>438</v>
      </c>
    </row>
    <row r="15" s="17" customFormat="true" ht="11.25" hidden="false" customHeight="false" outlineLevel="0" collapsed="false">
      <c r="A15" s="15" t="s">
        <v>11</v>
      </c>
      <c r="B15" s="16" t="n">
        <v>1578749</v>
      </c>
    </row>
    <row r="16" s="4" customFormat="true" ht="11.25" hidden="false" customHeight="false" outlineLevel="0" collapsed="false">
      <c r="A16" s="13" t="s">
        <v>12</v>
      </c>
      <c r="B16" s="14" t="n">
        <f aca="false">SUM(B17:B19)</f>
        <v>195143</v>
      </c>
    </row>
    <row r="17" s="17" customFormat="true" ht="11.25" hidden="false" customHeight="false" outlineLevel="0" collapsed="false">
      <c r="A17" s="15" t="s">
        <v>13</v>
      </c>
      <c r="B17" s="16"/>
    </row>
    <row r="18" s="17" customFormat="true" ht="11.25" hidden="false" customHeight="false" outlineLevel="0" collapsed="false">
      <c r="A18" s="18" t="s">
        <v>14</v>
      </c>
      <c r="B18" s="16" t="n">
        <v>195143</v>
      </c>
    </row>
    <row r="19" s="17" customFormat="true" ht="11.25" hidden="false" customHeight="false" outlineLevel="0" collapsed="false">
      <c r="A19" s="15" t="s">
        <v>15</v>
      </c>
      <c r="B19" s="16"/>
    </row>
    <row r="20" s="4" customFormat="true" ht="11.25" hidden="false" customHeight="false" outlineLevel="0" collapsed="false">
      <c r="A20" s="13" t="s">
        <v>16</v>
      </c>
      <c r="B20" s="14" t="n">
        <f aca="false">B21+B22</f>
        <v>5459779</v>
      </c>
    </row>
    <row r="21" s="17" customFormat="true" ht="11.25" hidden="false" customHeight="false" outlineLevel="0" collapsed="false">
      <c r="A21" s="15" t="s">
        <v>17</v>
      </c>
      <c r="B21" s="16" t="n">
        <v>503171</v>
      </c>
    </row>
    <row r="22" s="17" customFormat="true" ht="11.25" hidden="false" customHeight="false" outlineLevel="0" collapsed="false">
      <c r="A22" s="18" t="s">
        <v>18</v>
      </c>
      <c r="B22" s="16" t="n">
        <v>4956608</v>
      </c>
    </row>
    <row r="23" s="4" customFormat="true" ht="11.25" hidden="false" customHeight="false" outlineLevel="0" collapsed="false">
      <c r="A23" s="19" t="s">
        <v>19</v>
      </c>
      <c r="B23" s="14" t="n">
        <f aca="false">SUM(B24:B28)</f>
        <v>0</v>
      </c>
    </row>
    <row r="24" s="17" customFormat="true" ht="11.25" hidden="false" customHeight="false" outlineLevel="0" collapsed="false">
      <c r="A24" s="15" t="s">
        <v>20</v>
      </c>
      <c r="B24" s="16"/>
    </row>
    <row r="25" s="17" customFormat="true" ht="11.25" hidden="false" customHeight="false" outlineLevel="0" collapsed="false">
      <c r="A25" s="15" t="s">
        <v>21</v>
      </c>
      <c r="B25" s="16"/>
    </row>
    <row r="26" s="17" customFormat="true" ht="11.25" hidden="false" customHeight="false" outlineLevel="0" collapsed="false">
      <c r="A26" s="15" t="s">
        <v>22</v>
      </c>
      <c r="B26" s="16"/>
    </row>
    <row r="27" s="17" customFormat="true" ht="11.25" hidden="false" customHeight="false" outlineLevel="0" collapsed="false">
      <c r="A27" s="15" t="s">
        <v>23</v>
      </c>
      <c r="B27" s="16"/>
    </row>
    <row r="28" s="17" customFormat="true" ht="11.25" hidden="false" customHeight="false" outlineLevel="0" collapsed="false">
      <c r="A28" s="15" t="s">
        <v>24</v>
      </c>
      <c r="B28" s="16"/>
    </row>
    <row r="29" s="4" customFormat="true" ht="11.25" hidden="false" customHeight="false" outlineLevel="0" collapsed="false">
      <c r="A29" s="13" t="s">
        <v>25</v>
      </c>
      <c r="B29" s="14" t="n">
        <f aca="false">SUM(B30:B34)</f>
        <v>2060003</v>
      </c>
    </row>
    <row r="30" s="17" customFormat="true" ht="11.25" hidden="false" customHeight="false" outlineLevel="0" collapsed="false">
      <c r="A30" s="15" t="s">
        <v>20</v>
      </c>
      <c r="B30" s="16" t="n">
        <v>5109</v>
      </c>
    </row>
    <row r="31" s="17" customFormat="true" ht="11.25" hidden="false" customHeight="false" outlineLevel="0" collapsed="false">
      <c r="A31" s="15" t="s">
        <v>26</v>
      </c>
      <c r="B31" s="16" t="n">
        <v>2042036</v>
      </c>
    </row>
    <row r="32" s="17" customFormat="true" ht="11.25" hidden="false" customHeight="false" outlineLevel="0" collapsed="false">
      <c r="A32" s="15" t="s">
        <v>22</v>
      </c>
      <c r="B32" s="16"/>
    </row>
    <row r="33" s="17" customFormat="true" ht="11.25" hidden="false" customHeight="false" outlineLevel="0" collapsed="false">
      <c r="A33" s="15" t="s">
        <v>23</v>
      </c>
      <c r="B33" s="16"/>
    </row>
    <row r="34" s="17" customFormat="true" ht="11.25" hidden="false" customHeight="false" outlineLevel="0" collapsed="false">
      <c r="A34" s="15" t="s">
        <v>24</v>
      </c>
      <c r="B34" s="16" t="n">
        <v>12858</v>
      </c>
    </row>
    <row r="35" s="4" customFormat="true" ht="11.25" hidden="false" customHeight="false" outlineLevel="0" collapsed="false">
      <c r="A35" s="13" t="s">
        <v>27</v>
      </c>
      <c r="B35" s="20" t="n">
        <v>273</v>
      </c>
    </row>
    <row r="36" s="4" customFormat="true" ht="18.75" hidden="false" customHeight="true" outlineLevel="0" collapsed="false">
      <c r="A36" s="11" t="s">
        <v>28</v>
      </c>
      <c r="B36" s="12" t="n">
        <f aca="false">B37+B38+B45+B53+B59+B65+B66</f>
        <v>3930544</v>
      </c>
    </row>
    <row r="37" s="4" customFormat="true" ht="11.25" hidden="false" customHeight="false" outlineLevel="0" collapsed="false">
      <c r="A37" s="13" t="s">
        <v>29</v>
      </c>
      <c r="B37" s="20"/>
    </row>
    <row r="38" s="4" customFormat="true" ht="11.25" hidden="false" customHeight="false" outlineLevel="0" collapsed="false">
      <c r="A38" s="13" t="s">
        <v>30</v>
      </c>
      <c r="B38" s="14" t="n">
        <f aca="false">SUM(B39:B44)</f>
        <v>0</v>
      </c>
    </row>
    <row r="39" s="17" customFormat="true" ht="11.25" hidden="false" customHeight="false" outlineLevel="0" collapsed="false">
      <c r="A39" s="15" t="s">
        <v>31</v>
      </c>
      <c r="B39" s="16"/>
    </row>
    <row r="40" s="17" customFormat="true" ht="11.25" hidden="false" customHeight="false" outlineLevel="0" collapsed="false">
      <c r="A40" s="15" t="s">
        <v>32</v>
      </c>
      <c r="B40" s="16"/>
    </row>
    <row r="41" s="17" customFormat="true" ht="11.25" hidden="false" customHeight="false" outlineLevel="0" collapsed="false">
      <c r="A41" s="15" t="s">
        <v>33</v>
      </c>
      <c r="B41" s="16"/>
    </row>
    <row r="42" s="17" customFormat="true" ht="11.25" hidden="false" customHeight="false" outlineLevel="0" collapsed="false">
      <c r="A42" s="15" t="s">
        <v>34</v>
      </c>
      <c r="B42" s="16"/>
    </row>
    <row r="43" s="17" customFormat="true" ht="11.25" hidden="false" customHeight="false" outlineLevel="0" collapsed="false">
      <c r="A43" s="18" t="s">
        <v>35</v>
      </c>
      <c r="B43" s="16"/>
    </row>
    <row r="44" s="17" customFormat="true" ht="11.25" hidden="false" customHeight="false" outlineLevel="0" collapsed="false">
      <c r="A44" s="15" t="s">
        <v>36</v>
      </c>
      <c r="B44" s="16"/>
    </row>
    <row r="45" s="4" customFormat="true" ht="11.25" hidden="false" customHeight="false" outlineLevel="0" collapsed="false">
      <c r="A45" s="13" t="s">
        <v>37</v>
      </c>
      <c r="B45" s="14" t="n">
        <f aca="false">SUM(B46:B52)</f>
        <v>707392</v>
      </c>
    </row>
    <row r="46" s="17" customFormat="true" ht="11.25" hidden="false" customHeight="false" outlineLevel="0" collapsed="false">
      <c r="A46" s="15" t="s">
        <v>38</v>
      </c>
      <c r="B46" s="16" t="n">
        <v>108887</v>
      </c>
    </row>
    <row r="47" s="17" customFormat="true" ht="11.25" hidden="false" customHeight="false" outlineLevel="0" collapsed="false">
      <c r="A47" s="15" t="s">
        <v>39</v>
      </c>
      <c r="B47" s="16"/>
    </row>
    <row r="48" s="17" customFormat="true" ht="11.25" hidden="false" customHeight="false" outlineLevel="0" collapsed="false">
      <c r="A48" s="15" t="s">
        <v>40</v>
      </c>
      <c r="B48" s="16" t="n">
        <v>98</v>
      </c>
    </row>
    <row r="49" s="17" customFormat="true" ht="11.25" hidden="false" customHeight="false" outlineLevel="0" collapsed="false">
      <c r="A49" s="15" t="s">
        <v>41</v>
      </c>
      <c r="B49" s="16"/>
    </row>
    <row r="50" s="17" customFormat="true" ht="11.25" hidden="false" customHeight="false" outlineLevel="0" collapsed="false">
      <c r="A50" s="15" t="s">
        <v>42</v>
      </c>
      <c r="B50" s="16" t="n">
        <v>126486</v>
      </c>
    </row>
    <row r="51" s="17" customFormat="true" ht="11.25" hidden="false" customHeight="false" outlineLevel="0" collapsed="false">
      <c r="A51" s="15" t="s">
        <v>43</v>
      </c>
      <c r="B51" s="16" t="n">
        <v>471921</v>
      </c>
    </row>
    <row r="52" s="17" customFormat="true" ht="11.25" hidden="false" customHeight="false" outlineLevel="0" collapsed="false">
      <c r="A52" s="15" t="s">
        <v>44</v>
      </c>
      <c r="B52" s="16"/>
    </row>
    <row r="53" s="4" customFormat="true" ht="11.25" hidden="false" customHeight="false" outlineLevel="0" collapsed="false">
      <c r="A53" s="19" t="s">
        <v>45</v>
      </c>
      <c r="B53" s="14" t="n">
        <f aca="false">SUM(B54:B58)</f>
        <v>0</v>
      </c>
    </row>
    <row r="54" s="17" customFormat="true" ht="11.25" hidden="false" customHeight="false" outlineLevel="0" collapsed="false">
      <c r="A54" s="15" t="s">
        <v>20</v>
      </c>
      <c r="B54" s="16"/>
    </row>
    <row r="55" s="17" customFormat="true" ht="11.25" hidden="false" customHeight="false" outlineLevel="0" collapsed="false">
      <c r="A55" s="15" t="s">
        <v>21</v>
      </c>
      <c r="B55" s="16"/>
    </row>
    <row r="56" s="17" customFormat="true" ht="11.25" hidden="false" customHeight="false" outlineLevel="0" collapsed="false">
      <c r="A56" s="15" t="s">
        <v>22</v>
      </c>
      <c r="B56" s="16"/>
    </row>
    <row r="57" s="17" customFormat="true" ht="11.25" hidden="false" customHeight="false" outlineLevel="0" collapsed="false">
      <c r="A57" s="15" t="s">
        <v>23</v>
      </c>
      <c r="B57" s="16"/>
    </row>
    <row r="58" s="17" customFormat="true" ht="11.25" hidden="false" customHeight="false" outlineLevel="0" collapsed="false">
      <c r="A58" s="15" t="s">
        <v>24</v>
      </c>
      <c r="B58" s="16"/>
    </row>
    <row r="59" s="4" customFormat="true" ht="11.25" hidden="false" customHeight="false" outlineLevel="0" collapsed="false">
      <c r="A59" s="13" t="s">
        <v>46</v>
      </c>
      <c r="B59" s="14" t="n">
        <f aca="false">SUM(B60:B64)</f>
        <v>2602439</v>
      </c>
    </row>
    <row r="60" s="17" customFormat="true" ht="11.25" hidden="false" customHeight="false" outlineLevel="0" collapsed="false">
      <c r="A60" s="15" t="s">
        <v>20</v>
      </c>
      <c r="B60" s="16"/>
    </row>
    <row r="61" s="17" customFormat="true" ht="11.25" hidden="false" customHeight="false" outlineLevel="0" collapsed="false">
      <c r="A61" s="15" t="s">
        <v>21</v>
      </c>
      <c r="B61" s="16" t="n">
        <v>402439</v>
      </c>
    </row>
    <row r="62" s="17" customFormat="true" ht="11.25" hidden="false" customHeight="false" outlineLevel="0" collapsed="false">
      <c r="A62" s="15" t="s">
        <v>22</v>
      </c>
      <c r="B62" s="16" t="n">
        <v>2200000</v>
      </c>
    </row>
    <row r="63" s="17" customFormat="true" ht="11.25" hidden="false" customHeight="false" outlineLevel="0" collapsed="false">
      <c r="A63" s="15" t="s">
        <v>23</v>
      </c>
      <c r="B63" s="16"/>
    </row>
    <row r="64" s="17" customFormat="true" ht="11.25" hidden="false" customHeight="false" outlineLevel="0" collapsed="false">
      <c r="A64" s="15" t="s">
        <v>24</v>
      </c>
      <c r="B64" s="16"/>
    </row>
    <row r="65" s="4" customFormat="true" ht="11.25" hidden="false" customHeight="false" outlineLevel="0" collapsed="false">
      <c r="A65" s="13" t="s">
        <v>47</v>
      </c>
      <c r="B65" s="20" t="n">
        <v>3628</v>
      </c>
    </row>
    <row r="66" s="4" customFormat="true" ht="11.25" hidden="false" customHeight="false" outlineLevel="0" collapsed="false">
      <c r="A66" s="13" t="s">
        <v>48</v>
      </c>
      <c r="B66" s="14" t="n">
        <f aca="false">B67+B68</f>
        <v>617085</v>
      </c>
    </row>
    <row r="67" s="17" customFormat="true" ht="11.25" hidden="false" customHeight="false" outlineLevel="0" collapsed="false">
      <c r="A67" s="15" t="s">
        <v>49</v>
      </c>
      <c r="B67" s="16" t="n">
        <v>617085</v>
      </c>
    </row>
    <row r="68" s="17" customFormat="true" ht="11.25" hidden="false" customHeight="false" outlineLevel="0" collapsed="false">
      <c r="A68" s="15" t="s">
        <v>50</v>
      </c>
      <c r="B68" s="16"/>
    </row>
    <row r="69" s="4" customFormat="true" ht="19.5" hidden="false" customHeight="true" outlineLevel="0" collapsed="false">
      <c r="A69" s="11" t="s">
        <v>51</v>
      </c>
      <c r="B69" s="12" t="n">
        <f aca="false">B8+B36</f>
        <v>13225412</v>
      </c>
    </row>
    <row r="70" s="4" customFormat="true" ht="20.25" hidden="false" customHeight="true" outlineLevel="0" collapsed="false">
      <c r="A70" s="21"/>
      <c r="B70" s="21"/>
    </row>
    <row r="71" s="17" customFormat="true" ht="12.75" hidden="false" customHeight="true" outlineLevel="0" collapsed="false">
      <c r="A71" s="22" t="s">
        <v>52</v>
      </c>
      <c r="B71" s="23"/>
    </row>
    <row r="72" s="4" customFormat="true" ht="11.25" hidden="false" customHeight="true" outlineLevel="0" collapsed="false">
      <c r="A72" s="22"/>
      <c r="B72" s="23"/>
    </row>
    <row r="73" s="4" customFormat="true" ht="18" hidden="false" customHeight="true" outlineLevel="0" collapsed="false">
      <c r="A73" s="11" t="s">
        <v>53</v>
      </c>
      <c r="B73" s="12" t="n">
        <f aca="false">B74+B102+B106</f>
        <v>11476095</v>
      </c>
    </row>
    <row r="74" s="4" customFormat="true" ht="11.25" hidden="false" customHeight="false" outlineLevel="0" collapsed="false">
      <c r="A74" s="13" t="s">
        <v>54</v>
      </c>
      <c r="B74" s="14" t="n">
        <f aca="false">B75+B84+B85-ABS(B88)+B89+B92+B99-ABS(B100)+B101</f>
        <v>8724750</v>
      </c>
    </row>
    <row r="75" s="17" customFormat="true" ht="11.25" hidden="false" customHeight="false" outlineLevel="0" collapsed="false">
      <c r="A75" s="15" t="s">
        <v>55</v>
      </c>
      <c r="B75" s="24" t="n">
        <f aca="false">B76+B80</f>
        <v>8634441</v>
      </c>
    </row>
    <row r="76" s="17" customFormat="true" ht="11.25" hidden="false" customHeight="false" outlineLevel="0" collapsed="false">
      <c r="A76" s="15" t="s">
        <v>56</v>
      </c>
      <c r="B76" s="24" t="n">
        <f aca="false">SUM(B77:B79)</f>
        <v>8634441</v>
      </c>
    </row>
    <row r="77" s="17" customFormat="true" ht="11.25" hidden="false" customHeight="false" outlineLevel="0" collapsed="false">
      <c r="A77" s="15" t="s">
        <v>57</v>
      </c>
      <c r="B77" s="16" t="n">
        <v>8634441</v>
      </c>
    </row>
    <row r="78" s="17" customFormat="true" ht="12.75" hidden="false" customHeight="true" outlineLevel="0" collapsed="false">
      <c r="A78" s="25" t="s">
        <v>58</v>
      </c>
      <c r="B78" s="16"/>
    </row>
    <row r="79" s="17" customFormat="true" ht="11.25" hidden="false" customHeight="false" outlineLevel="0" collapsed="false">
      <c r="A79" s="15" t="s">
        <v>59</v>
      </c>
      <c r="B79" s="16"/>
    </row>
    <row r="80" s="17" customFormat="true" ht="11.25" hidden="false" customHeight="false" outlineLevel="0" collapsed="false">
      <c r="A80" s="15" t="s">
        <v>60</v>
      </c>
      <c r="B80" s="26" t="n">
        <f aca="false">SUM(B81:B83)</f>
        <v>0</v>
      </c>
    </row>
    <row r="81" s="17" customFormat="true" ht="11.25" hidden="false" customHeight="false" outlineLevel="0" collapsed="false">
      <c r="A81" s="15" t="s">
        <v>61</v>
      </c>
      <c r="B81" s="27"/>
    </row>
    <row r="82" s="17" customFormat="true" ht="11.25" hidden="false" customHeight="false" outlineLevel="0" collapsed="false">
      <c r="A82" s="15" t="s">
        <v>62</v>
      </c>
      <c r="B82" s="27"/>
    </row>
    <row r="83" s="17" customFormat="true" ht="11.25" hidden="false" customHeight="false" outlineLevel="0" collapsed="false">
      <c r="A83" s="15" t="s">
        <v>63</v>
      </c>
      <c r="B83" s="27"/>
    </row>
    <row r="84" s="17" customFormat="true" ht="11.25" hidden="false" customHeight="false" outlineLevel="0" collapsed="false">
      <c r="A84" s="15" t="s">
        <v>64</v>
      </c>
      <c r="B84" s="16" t="n">
        <v>114192</v>
      </c>
    </row>
    <row r="85" s="17" customFormat="true" ht="11.25" hidden="false" customHeight="false" outlineLevel="0" collapsed="false">
      <c r="A85" s="15" t="s">
        <v>65</v>
      </c>
      <c r="B85" s="28" t="n">
        <f aca="false">B86+B87</f>
        <v>457608</v>
      </c>
    </row>
    <row r="86" s="17" customFormat="true" ht="11.25" hidden="false" customHeight="false" outlineLevel="0" collapsed="false">
      <c r="A86" s="15" t="s">
        <v>66</v>
      </c>
      <c r="B86" s="16" t="n">
        <v>76386</v>
      </c>
    </row>
    <row r="87" s="17" customFormat="true" ht="11.25" hidden="false" customHeight="false" outlineLevel="0" collapsed="false">
      <c r="A87" s="15" t="s">
        <v>67</v>
      </c>
      <c r="B87" s="16" t="n">
        <v>381222</v>
      </c>
    </row>
    <row r="88" s="17" customFormat="true" ht="11.25" hidden="false" customHeight="false" outlineLevel="0" collapsed="false">
      <c r="A88" s="18" t="s">
        <v>68</v>
      </c>
      <c r="B88" s="29"/>
    </row>
    <row r="89" s="17" customFormat="true" ht="11.25" hidden="false" customHeight="false" outlineLevel="0" collapsed="false">
      <c r="A89" s="15" t="s">
        <v>69</v>
      </c>
      <c r="B89" s="28" t="n">
        <f aca="false">B90-ABS(B91)</f>
        <v>-414858</v>
      </c>
    </row>
    <row r="90" s="17" customFormat="true" ht="11.25" hidden="false" customHeight="false" outlineLevel="0" collapsed="false">
      <c r="A90" s="15" t="s">
        <v>70</v>
      </c>
      <c r="B90" s="16"/>
    </row>
    <row r="91" s="17" customFormat="true" ht="11.25" hidden="false" customHeight="false" outlineLevel="0" collapsed="false">
      <c r="A91" s="15" t="s">
        <v>71</v>
      </c>
      <c r="B91" s="29" t="n">
        <v>-414858</v>
      </c>
    </row>
    <row r="92" s="17" customFormat="true" ht="11.25" hidden="false" customHeight="false" outlineLevel="0" collapsed="false">
      <c r="A92" s="15" t="s">
        <v>72</v>
      </c>
      <c r="B92" s="24" t="n">
        <f aca="false">SUM(B93:B98)</f>
        <v>0</v>
      </c>
    </row>
    <row r="93" s="17" customFormat="true" ht="11.25" hidden="false" customHeight="false" outlineLevel="0" collapsed="false">
      <c r="A93" s="15" t="s">
        <v>73</v>
      </c>
      <c r="B93" s="16"/>
    </row>
    <row r="94" s="17" customFormat="true" ht="22.5" hidden="false" customHeight="false" outlineLevel="0" collapsed="false">
      <c r="A94" s="25" t="s">
        <v>74</v>
      </c>
      <c r="B94" s="16"/>
    </row>
    <row r="95" s="17" customFormat="true" ht="11.25" hidden="false" customHeight="false" outlineLevel="0" collapsed="false">
      <c r="A95" s="15" t="s">
        <v>75</v>
      </c>
      <c r="B95" s="16"/>
    </row>
    <row r="96" s="17" customFormat="true" ht="11.25" hidden="false" customHeight="false" outlineLevel="0" collapsed="false">
      <c r="A96" s="15" t="s">
        <v>76</v>
      </c>
      <c r="B96" s="16"/>
    </row>
    <row r="97" s="17" customFormat="true" ht="22.5" hidden="false" customHeight="false" outlineLevel="0" collapsed="false">
      <c r="A97" s="25" t="s">
        <v>77</v>
      </c>
      <c r="B97" s="16"/>
    </row>
    <row r="98" s="17" customFormat="true" ht="11.25" hidden="false" customHeight="false" outlineLevel="0" collapsed="false">
      <c r="A98" s="15" t="s">
        <v>78</v>
      </c>
      <c r="B98" s="16"/>
    </row>
    <row r="99" s="17" customFormat="true" ht="11.25" hidden="false" customHeight="false" outlineLevel="0" collapsed="false">
      <c r="A99" s="15" t="s">
        <v>79</v>
      </c>
      <c r="B99" s="16" t="n">
        <v>-66633</v>
      </c>
    </row>
    <row r="100" s="17" customFormat="true" ht="11.25" hidden="false" customHeight="false" outlineLevel="0" collapsed="false">
      <c r="A100" s="15" t="s">
        <v>80</v>
      </c>
      <c r="B100" s="29"/>
    </row>
    <row r="101" s="17" customFormat="true" ht="11.25" hidden="false" customHeight="false" outlineLevel="0" collapsed="false">
      <c r="A101" s="15" t="s">
        <v>81</v>
      </c>
      <c r="B101" s="16"/>
    </row>
    <row r="102" s="4" customFormat="true" ht="11.25" hidden="false" customHeight="false" outlineLevel="0" collapsed="false">
      <c r="A102" s="13" t="s">
        <v>82</v>
      </c>
      <c r="B102" s="30" t="n">
        <f aca="false">B103+B104+B105</f>
        <v>0</v>
      </c>
    </row>
    <row r="103" s="17" customFormat="true" ht="11.25" hidden="false" customHeight="false" outlineLevel="0" collapsed="false">
      <c r="A103" s="15" t="s">
        <v>83</v>
      </c>
      <c r="B103" s="16"/>
    </row>
    <row r="104" s="17" customFormat="true" ht="11.25" hidden="false" customHeight="false" outlineLevel="0" collapsed="false">
      <c r="A104" s="15" t="s">
        <v>84</v>
      </c>
      <c r="B104" s="16"/>
    </row>
    <row r="105" s="17" customFormat="true" ht="11.25" hidden="false" customHeight="false" outlineLevel="0" collapsed="false">
      <c r="A105" s="15" t="s">
        <v>85</v>
      </c>
      <c r="B105" s="16"/>
    </row>
    <row r="106" s="4" customFormat="true" ht="11.25" hidden="false" customHeight="false" outlineLevel="0" collapsed="false">
      <c r="A106" s="13" t="s">
        <v>86</v>
      </c>
      <c r="B106" s="14" t="n">
        <f aca="false">B107+B114</f>
        <v>2751345</v>
      </c>
    </row>
    <row r="107" s="4" customFormat="true" ht="11.25" hidden="false" customHeight="false" outlineLevel="0" collapsed="false">
      <c r="A107" s="15" t="s">
        <v>87</v>
      </c>
      <c r="B107" s="24" t="n">
        <f aca="false">SUM(B108:B113)</f>
        <v>2751345</v>
      </c>
    </row>
    <row r="108" s="4" customFormat="true" ht="11.25" hidden="false" customHeight="false" outlineLevel="0" collapsed="false">
      <c r="A108" s="15" t="s">
        <v>88</v>
      </c>
      <c r="B108" s="16" t="n">
        <v>799379</v>
      </c>
    </row>
    <row r="109" s="4" customFormat="true" ht="22.5" hidden="false" customHeight="false" outlineLevel="0" collapsed="false">
      <c r="A109" s="25" t="s">
        <v>89</v>
      </c>
      <c r="B109" s="16"/>
    </row>
    <row r="110" s="4" customFormat="true" ht="11.25" hidden="false" customHeight="false" outlineLevel="0" collapsed="false">
      <c r="A110" s="15" t="s">
        <v>90</v>
      </c>
      <c r="B110" s="16"/>
    </row>
    <row r="111" s="4" customFormat="true" ht="11.25" hidden="false" customHeight="false" outlineLevel="0" collapsed="false">
      <c r="A111" s="15" t="s">
        <v>91</v>
      </c>
      <c r="B111" s="16" t="n">
        <v>1951966</v>
      </c>
    </row>
    <row r="112" s="4" customFormat="true" ht="11.25" hidden="false" customHeight="false" outlineLevel="0" collapsed="false">
      <c r="A112" s="15" t="s">
        <v>92</v>
      </c>
      <c r="B112" s="16"/>
    </row>
    <row r="113" s="4" customFormat="true" ht="11.25" hidden="false" customHeight="false" outlineLevel="0" collapsed="false">
      <c r="A113" s="15" t="s">
        <v>93</v>
      </c>
      <c r="B113" s="16"/>
    </row>
    <row r="114" s="4" customFormat="true" ht="11.25" hidden="false" customHeight="false" outlineLevel="0" collapsed="false">
      <c r="A114" s="15" t="s">
        <v>94</v>
      </c>
      <c r="B114" s="16"/>
    </row>
    <row r="115" s="4" customFormat="true" ht="19.5" hidden="false" customHeight="true" outlineLevel="0" collapsed="false">
      <c r="A115" s="11" t="s">
        <v>95</v>
      </c>
      <c r="B115" s="31" t="n">
        <f aca="false">B116+B121+B127+B128+B129</f>
        <v>1386254</v>
      </c>
    </row>
    <row r="116" s="17" customFormat="true" ht="11.25" hidden="false" customHeight="false" outlineLevel="0" collapsed="false">
      <c r="A116" s="15" t="s">
        <v>96</v>
      </c>
      <c r="B116" s="28" t="n">
        <f aca="false">SUM(B117:B120)</f>
        <v>0</v>
      </c>
    </row>
    <row r="117" s="17" customFormat="true" ht="11.25" hidden="false" customHeight="false" outlineLevel="0" collapsed="false">
      <c r="A117" s="18" t="s">
        <v>97</v>
      </c>
      <c r="B117" s="16"/>
    </row>
    <row r="118" s="17" customFormat="true" ht="11.25" hidden="false" customHeight="false" outlineLevel="0" collapsed="false">
      <c r="A118" s="15" t="s">
        <v>98</v>
      </c>
      <c r="B118" s="16"/>
    </row>
    <row r="119" s="17" customFormat="true" ht="11.25" hidden="false" customHeight="false" outlineLevel="0" collapsed="false">
      <c r="A119" s="15" t="s">
        <v>99</v>
      </c>
      <c r="B119" s="16"/>
    </row>
    <row r="120" s="17" customFormat="true" ht="11.25" hidden="false" customHeight="false" outlineLevel="0" collapsed="false">
      <c r="A120" s="15" t="s">
        <v>100</v>
      </c>
      <c r="B120" s="16"/>
    </row>
    <row r="121" s="17" customFormat="true" ht="11.25" hidden="false" customHeight="false" outlineLevel="0" collapsed="false">
      <c r="A121" s="15" t="s">
        <v>101</v>
      </c>
      <c r="B121" s="28" t="n">
        <f aca="false">SUM(B122:B126)</f>
        <v>162116</v>
      </c>
    </row>
    <row r="122" s="17" customFormat="true" ht="11.25" hidden="false" customHeight="false" outlineLevel="0" collapsed="false">
      <c r="A122" s="15" t="s">
        <v>102</v>
      </c>
      <c r="B122" s="16"/>
    </row>
    <row r="123" s="17" customFormat="true" ht="11.25" hidden="false" customHeight="false" outlineLevel="0" collapsed="false">
      <c r="A123" s="15" t="s">
        <v>103</v>
      </c>
      <c r="B123" s="16"/>
    </row>
    <row r="124" s="17" customFormat="true" ht="11.25" hidden="false" customHeight="false" outlineLevel="0" collapsed="false">
      <c r="A124" s="15" t="s">
        <v>104</v>
      </c>
      <c r="B124" s="16"/>
    </row>
    <row r="125" s="17" customFormat="true" ht="11.25" hidden="false" customHeight="false" outlineLevel="0" collapsed="false">
      <c r="A125" s="15" t="s">
        <v>23</v>
      </c>
      <c r="B125" s="16"/>
    </row>
    <row r="126" s="17" customFormat="true" ht="11.25" hidden="false" customHeight="false" outlineLevel="0" collapsed="false">
      <c r="A126" s="15" t="s">
        <v>105</v>
      </c>
      <c r="B126" s="16" t="n">
        <v>162116</v>
      </c>
    </row>
    <row r="127" s="17" customFormat="true" ht="11.25" hidden="false" customHeight="false" outlineLevel="0" collapsed="false">
      <c r="A127" s="25" t="s">
        <v>106</v>
      </c>
      <c r="B127" s="16"/>
    </row>
    <row r="128" s="17" customFormat="true" ht="11.25" hidden="false" customHeight="false" outlineLevel="0" collapsed="false">
      <c r="A128" s="15" t="s">
        <v>107</v>
      </c>
      <c r="B128" s="16" t="n">
        <v>1207709</v>
      </c>
    </row>
    <row r="129" s="17" customFormat="true" ht="11.25" hidden="false" customHeight="false" outlineLevel="0" collapsed="false">
      <c r="A129" s="15" t="s">
        <v>108</v>
      </c>
      <c r="B129" s="16" t="n">
        <v>16429</v>
      </c>
    </row>
    <row r="130" s="4" customFormat="true" ht="19.5" hidden="false" customHeight="true" outlineLevel="0" collapsed="false">
      <c r="A130" s="11" t="s">
        <v>109</v>
      </c>
      <c r="B130" s="31" t="n">
        <f aca="false">B131+B132+B133+B139+B140+B148</f>
        <v>363063</v>
      </c>
    </row>
    <row r="131" s="17" customFormat="true" ht="11.25" hidden="false" customHeight="false" outlineLevel="0" collapsed="false">
      <c r="A131" s="25" t="s">
        <v>110</v>
      </c>
      <c r="B131" s="16"/>
    </row>
    <row r="132" s="17" customFormat="true" ht="11.25" hidden="false" customHeight="false" outlineLevel="0" collapsed="false">
      <c r="A132" s="15" t="s">
        <v>111</v>
      </c>
      <c r="B132" s="16"/>
    </row>
    <row r="133" s="17" customFormat="true" ht="11.25" hidden="false" customHeight="false" outlineLevel="0" collapsed="false">
      <c r="A133" s="15" t="s">
        <v>112</v>
      </c>
      <c r="B133" s="28" t="n">
        <f aca="false">SUM(B134:B138)</f>
        <v>147963</v>
      </c>
    </row>
    <row r="134" s="17" customFormat="true" ht="11.25" hidden="false" customHeight="false" outlineLevel="0" collapsed="false">
      <c r="A134" s="15" t="s">
        <v>102</v>
      </c>
      <c r="B134" s="16"/>
    </row>
    <row r="135" s="17" customFormat="true" ht="11.25" hidden="false" customHeight="false" outlineLevel="0" collapsed="false">
      <c r="A135" s="15" t="s">
        <v>103</v>
      </c>
      <c r="B135" s="16"/>
    </row>
    <row r="136" s="17" customFormat="true" ht="11.25" hidden="false" customHeight="false" outlineLevel="0" collapsed="false">
      <c r="A136" s="15" t="s">
        <v>104</v>
      </c>
      <c r="B136" s="16"/>
    </row>
    <row r="137" s="17" customFormat="true" ht="11.25" hidden="false" customHeight="false" outlineLevel="0" collapsed="false">
      <c r="A137" s="15" t="s">
        <v>23</v>
      </c>
      <c r="B137" s="16"/>
    </row>
    <row r="138" s="17" customFormat="true" ht="11.25" hidden="false" customHeight="false" outlineLevel="0" collapsed="false">
      <c r="A138" s="15" t="s">
        <v>105</v>
      </c>
      <c r="B138" s="16" t="n">
        <v>147963</v>
      </c>
    </row>
    <row r="139" s="17" customFormat="true" ht="11.25" hidden="false" customHeight="false" outlineLevel="0" collapsed="false">
      <c r="A139" s="25" t="s">
        <v>113</v>
      </c>
      <c r="B139" s="16"/>
    </row>
    <row r="140" s="17" customFormat="true" ht="11.25" hidden="false" customHeight="false" outlineLevel="0" collapsed="false">
      <c r="A140" s="15" t="s">
        <v>114</v>
      </c>
      <c r="B140" s="28" t="n">
        <f aca="false">SUM(B141:B147)</f>
        <v>215100</v>
      </c>
    </row>
    <row r="141" s="17" customFormat="true" ht="11.25" hidden="false" customHeight="false" outlineLevel="0" collapsed="false">
      <c r="A141" s="15" t="s">
        <v>115</v>
      </c>
      <c r="B141" s="16"/>
    </row>
    <row r="142" s="17" customFormat="true" ht="11.25" hidden="false" customHeight="false" outlineLevel="0" collapsed="false">
      <c r="A142" s="15" t="s">
        <v>116</v>
      </c>
      <c r="B142" s="16"/>
    </row>
    <row r="143" s="17" customFormat="true" ht="11.25" hidden="false" customHeight="false" outlineLevel="0" collapsed="false">
      <c r="A143" s="15" t="s">
        <v>117</v>
      </c>
      <c r="B143" s="16" t="n">
        <v>47072</v>
      </c>
    </row>
    <row r="144" s="17" customFormat="true" ht="11.25" hidden="false" customHeight="false" outlineLevel="0" collapsed="false">
      <c r="A144" s="15" t="s">
        <v>118</v>
      </c>
      <c r="B144" s="16" t="n">
        <v>58831</v>
      </c>
    </row>
    <row r="145" s="17" customFormat="true" ht="11.25" hidden="false" customHeight="false" outlineLevel="0" collapsed="false">
      <c r="A145" s="15" t="s">
        <v>119</v>
      </c>
      <c r="B145" s="16"/>
    </row>
    <row r="146" s="17" customFormat="true" ht="11.25" hidden="false" customHeight="false" outlineLevel="0" collapsed="false">
      <c r="A146" s="15" t="s">
        <v>120</v>
      </c>
      <c r="B146" s="16" t="n">
        <v>109197</v>
      </c>
    </row>
    <row r="147" s="17" customFormat="true" ht="11.25" hidden="false" customHeight="false" outlineLevel="0" collapsed="false">
      <c r="A147" s="15" t="s">
        <v>121</v>
      </c>
      <c r="B147" s="16"/>
    </row>
    <row r="148" s="17" customFormat="true" ht="11.25" hidden="false" customHeight="false" outlineLevel="0" collapsed="false">
      <c r="A148" s="15" t="s">
        <v>47</v>
      </c>
      <c r="B148" s="16"/>
    </row>
    <row r="149" s="4" customFormat="true" ht="20.25" hidden="false" customHeight="true" outlineLevel="0" collapsed="false">
      <c r="A149" s="11" t="s">
        <v>122</v>
      </c>
      <c r="B149" s="31" t="n">
        <f aca="false">B73+B115+B130</f>
        <v>13225412</v>
      </c>
    </row>
    <row r="150" customFormat="false" ht="29.25" hidden="false" customHeight="true" outlineLevel="0" collapsed="false"/>
    <row r="151" customFormat="false" ht="21.75" hidden="false" customHeight="true" outlineLevel="0" collapsed="false">
      <c r="A151" s="32" t="s">
        <v>123</v>
      </c>
      <c r="B151" s="33"/>
    </row>
    <row r="152" s="36" customFormat="true" ht="19.5" hidden="false" customHeight="true" outlineLevel="0" collapsed="false">
      <c r="A152" s="34" t="s">
        <v>124</v>
      </c>
      <c r="B152" s="35"/>
    </row>
    <row r="153" s="38" customFormat="true" ht="11.25" hidden="false" customHeight="false" outlineLevel="0" collapsed="false">
      <c r="A153" s="13" t="s">
        <v>125</v>
      </c>
      <c r="B153" s="37" t="n">
        <f aca="false">B154+B155</f>
        <v>566147</v>
      </c>
    </row>
    <row r="154" customFormat="false" ht="11.25" hidden="false" customHeight="false" outlineLevel="0" collapsed="false">
      <c r="A154" s="15" t="s">
        <v>126</v>
      </c>
      <c r="B154" s="27"/>
    </row>
    <row r="155" customFormat="false" ht="10.5" hidden="false" customHeight="true" outlineLevel="0" collapsed="false">
      <c r="A155" s="25" t="s">
        <v>127</v>
      </c>
      <c r="B155" s="27" t="n">
        <v>566147</v>
      </c>
    </row>
    <row r="156" s="38" customFormat="true" ht="9.75" hidden="false" customHeight="true" outlineLevel="0" collapsed="false">
      <c r="A156" s="19" t="s">
        <v>128</v>
      </c>
      <c r="B156" s="39"/>
    </row>
    <row r="157" s="38" customFormat="true" ht="11.25" hidden="false" customHeight="false" outlineLevel="0" collapsed="false">
      <c r="A157" s="13" t="s">
        <v>129</v>
      </c>
      <c r="B157" s="39"/>
    </row>
    <row r="158" s="38" customFormat="true" ht="11.25" hidden="false" customHeight="false" outlineLevel="0" collapsed="false">
      <c r="A158" s="13" t="s">
        <v>130</v>
      </c>
      <c r="B158" s="37" t="n">
        <f aca="false">B159+B160+B161+B162</f>
        <v>0</v>
      </c>
    </row>
    <row r="159" customFormat="false" ht="11.25" hidden="false" customHeight="false" outlineLevel="0" collapsed="false">
      <c r="A159" s="15" t="s">
        <v>131</v>
      </c>
      <c r="B159" s="27"/>
    </row>
    <row r="160" customFormat="false" ht="11.25" hidden="false" customHeight="false" outlineLevel="0" collapsed="false">
      <c r="A160" s="25" t="s">
        <v>132</v>
      </c>
      <c r="B160" s="27"/>
    </row>
    <row r="161" customFormat="false" ht="11.25" hidden="false" customHeight="false" outlineLevel="0" collapsed="false">
      <c r="A161" s="15" t="s">
        <v>133</v>
      </c>
      <c r="B161" s="27"/>
    </row>
    <row r="162" customFormat="false" ht="12" hidden="false" customHeight="true" outlineLevel="0" collapsed="false">
      <c r="A162" s="25" t="s">
        <v>134</v>
      </c>
      <c r="B162" s="27"/>
    </row>
    <row r="163" s="38" customFormat="true" ht="11.25" hidden="false" customHeight="false" outlineLevel="0" collapsed="false">
      <c r="A163" s="13" t="s">
        <v>135</v>
      </c>
      <c r="B163" s="37" t="n">
        <f aca="false">B164+B165</f>
        <v>499967</v>
      </c>
    </row>
    <row r="164" customFormat="false" ht="11.25" hidden="false" customHeight="false" outlineLevel="0" collapsed="false">
      <c r="A164" s="25" t="s">
        <v>136</v>
      </c>
      <c r="B164" s="27" t="n">
        <v>4500</v>
      </c>
    </row>
    <row r="165" customFormat="false" ht="11.25" hidden="false" customHeight="true" outlineLevel="0" collapsed="false">
      <c r="A165" s="25" t="s">
        <v>137</v>
      </c>
      <c r="B165" s="26" t="n">
        <f aca="false">SUM(B166:B171)</f>
        <v>495467</v>
      </c>
    </row>
    <row r="166" customFormat="false" ht="11.25" hidden="false" customHeight="true" outlineLevel="0" collapsed="false">
      <c r="A166" s="25" t="s">
        <v>138</v>
      </c>
      <c r="B166" s="27" t="n">
        <v>488205</v>
      </c>
    </row>
    <row r="167" customFormat="false" ht="22.5" hidden="false" customHeight="true" outlineLevel="0" collapsed="false">
      <c r="A167" s="25" t="s">
        <v>139</v>
      </c>
      <c r="B167" s="27"/>
    </row>
    <row r="168" customFormat="false" ht="11.25" hidden="false" customHeight="true" outlineLevel="0" collapsed="false">
      <c r="A168" s="25" t="s">
        <v>140</v>
      </c>
      <c r="B168" s="27"/>
    </row>
    <row r="169" customFormat="false" ht="11.25" hidden="false" customHeight="true" outlineLevel="0" collapsed="false">
      <c r="A169" s="25" t="s">
        <v>141</v>
      </c>
      <c r="B169" s="27"/>
    </row>
    <row r="170" customFormat="false" ht="11.25" hidden="false" customHeight="true" outlineLevel="0" collapsed="false">
      <c r="A170" s="25" t="s">
        <v>142</v>
      </c>
      <c r="B170" s="27" t="n">
        <v>7262</v>
      </c>
    </row>
    <row r="171" customFormat="false" ht="11.25" hidden="false" customHeight="true" outlineLevel="0" collapsed="false">
      <c r="A171" s="25" t="s">
        <v>143</v>
      </c>
      <c r="B171" s="27"/>
    </row>
    <row r="172" s="38" customFormat="true" ht="11.25" hidden="false" customHeight="false" outlineLevel="0" collapsed="false">
      <c r="A172" s="19" t="s">
        <v>144</v>
      </c>
      <c r="B172" s="37" t="n">
        <f aca="false">B173+B174+B175</f>
        <v>-827077</v>
      </c>
    </row>
    <row r="173" customFormat="false" ht="11.25" hidden="false" customHeight="false" outlineLevel="0" collapsed="false">
      <c r="A173" s="25" t="s">
        <v>145</v>
      </c>
      <c r="B173" s="27" t="n">
        <v>-632271</v>
      </c>
    </row>
    <row r="174" customFormat="false" ht="11.25" hidden="false" customHeight="false" outlineLevel="0" collapsed="false">
      <c r="A174" s="25" t="s">
        <v>146</v>
      </c>
      <c r="B174" s="27" t="n">
        <v>-194806</v>
      </c>
    </row>
    <row r="175" customFormat="false" ht="11.25" hidden="false" customHeight="false" outlineLevel="0" collapsed="false">
      <c r="A175" s="25" t="s">
        <v>147</v>
      </c>
      <c r="B175" s="27"/>
    </row>
    <row r="176" s="38" customFormat="true" ht="11.25" hidden="false" customHeight="false" outlineLevel="0" collapsed="false">
      <c r="A176" s="19" t="s">
        <v>148</v>
      </c>
      <c r="B176" s="37" t="n">
        <f aca="false">B177+B178+B179+B180+B181</f>
        <v>-452988</v>
      </c>
    </row>
    <row r="177" customFormat="false" ht="11.25" hidden="false" customHeight="false" outlineLevel="0" collapsed="false">
      <c r="A177" s="25" t="s">
        <v>149</v>
      </c>
      <c r="B177" s="27" t="n">
        <v>-421500</v>
      </c>
    </row>
    <row r="178" customFormat="false" ht="11.25" hidden="false" customHeight="false" outlineLevel="0" collapsed="false">
      <c r="A178" s="25" t="s">
        <v>150</v>
      </c>
      <c r="B178" s="27" t="n">
        <v>-16488</v>
      </c>
    </row>
    <row r="179" customFormat="false" ht="12" hidden="false" customHeight="true" outlineLevel="0" collapsed="false">
      <c r="A179" s="25" t="s">
        <v>151</v>
      </c>
      <c r="B179" s="27" t="n">
        <v>-15000</v>
      </c>
    </row>
    <row r="180" customFormat="false" ht="11.25" hidden="false" customHeight="false" outlineLevel="0" collapsed="false">
      <c r="A180" s="25" t="s">
        <v>152</v>
      </c>
      <c r="B180" s="27"/>
    </row>
    <row r="181" customFormat="false" ht="11.25" hidden="false" customHeight="false" outlineLevel="0" collapsed="false">
      <c r="A181" s="25" t="s">
        <v>153</v>
      </c>
      <c r="B181" s="27"/>
    </row>
    <row r="182" s="38" customFormat="true" ht="11.25" hidden="false" customHeight="false" outlineLevel="0" collapsed="false">
      <c r="A182" s="19" t="s">
        <v>154</v>
      </c>
      <c r="B182" s="39" t="n">
        <v>-522294</v>
      </c>
    </row>
    <row r="183" s="38" customFormat="true" ht="11.25" hidden="false" customHeight="false" outlineLevel="0" collapsed="false">
      <c r="A183" s="19" t="s">
        <v>155</v>
      </c>
      <c r="B183" s="37" t="n">
        <f aca="false">SUM(B184:B189)</f>
        <v>395491</v>
      </c>
    </row>
    <row r="184" customFormat="false" ht="11.25" hidden="false" customHeight="false" outlineLevel="0" collapsed="false">
      <c r="A184" s="25" t="s">
        <v>156</v>
      </c>
      <c r="B184" s="27" t="n">
        <v>203076</v>
      </c>
    </row>
    <row r="185" customFormat="false" ht="11.25" hidden="false" customHeight="false" outlineLevel="0" collapsed="false">
      <c r="A185" s="25" t="s">
        <v>157</v>
      </c>
      <c r="B185" s="27"/>
    </row>
    <row r="186" customFormat="false" ht="11.25" hidden="false" customHeight="false" outlineLevel="0" collapsed="false">
      <c r="A186" s="25" t="s">
        <v>158</v>
      </c>
      <c r="B186" s="27"/>
    </row>
    <row r="187" customFormat="false" ht="11.25" hidden="false" customHeight="false" outlineLevel="0" collapsed="false">
      <c r="A187" s="25" t="s">
        <v>159</v>
      </c>
      <c r="B187" s="27" t="n">
        <v>190915</v>
      </c>
    </row>
    <row r="188" customFormat="false" ht="11.25" hidden="false" customHeight="false" outlineLevel="0" collapsed="false">
      <c r="A188" s="25" t="s">
        <v>160</v>
      </c>
      <c r="B188" s="27"/>
    </row>
    <row r="189" customFormat="false" ht="11.25" hidden="false" customHeight="false" outlineLevel="0" collapsed="false">
      <c r="A189" s="25" t="s">
        <v>161</v>
      </c>
      <c r="B189" s="27" t="n">
        <v>1500</v>
      </c>
    </row>
    <row r="190" s="38" customFormat="true" ht="11.25" hidden="false" customHeight="false" outlineLevel="0" collapsed="false">
      <c r="A190" s="19" t="s">
        <v>162</v>
      </c>
      <c r="B190" s="39"/>
    </row>
    <row r="191" s="38" customFormat="true" ht="11.25" hidden="false" customHeight="false" outlineLevel="0" collapsed="false">
      <c r="A191" s="19" t="s">
        <v>163</v>
      </c>
      <c r="B191" s="37" t="n">
        <f aca="false">B192+B193</f>
        <v>227925</v>
      </c>
    </row>
    <row r="192" customFormat="false" ht="11.25" hidden="false" customHeight="false" outlineLevel="0" collapsed="false">
      <c r="A192" s="25" t="s">
        <v>164</v>
      </c>
      <c r="B192" s="27"/>
    </row>
    <row r="193" customFormat="false" ht="11.25" hidden="false" customHeight="false" outlineLevel="0" collapsed="false">
      <c r="A193" s="25" t="s">
        <v>165</v>
      </c>
      <c r="B193" s="27" t="n">
        <v>227925</v>
      </c>
    </row>
    <row r="194" s="38" customFormat="true" ht="11.25" hidden="false" customHeight="false" outlineLevel="0" collapsed="false">
      <c r="A194" s="19" t="s">
        <v>166</v>
      </c>
      <c r="B194" s="37" t="n">
        <f aca="false">B195+B196</f>
        <v>0</v>
      </c>
    </row>
    <row r="195" customFormat="false" ht="11.25" hidden="false" customHeight="false" outlineLevel="0" collapsed="false">
      <c r="A195" s="25" t="s">
        <v>167</v>
      </c>
      <c r="B195" s="27"/>
    </row>
    <row r="196" customFormat="false" ht="11.25" hidden="false" customHeight="false" outlineLevel="0" collapsed="false">
      <c r="A196" s="25" t="s">
        <v>168</v>
      </c>
      <c r="B196" s="27"/>
    </row>
    <row r="197" customFormat="false" ht="22.5" hidden="false" customHeight="false" outlineLevel="0" collapsed="false">
      <c r="A197" s="40" t="s">
        <v>169</v>
      </c>
      <c r="B197" s="41" t="n">
        <f aca="false">B153+B156+B157+B158+B163+B172+B176+B182+B183+B190+B191+B194</f>
        <v>-112829</v>
      </c>
    </row>
    <row r="198" customFormat="false" ht="11.25" hidden="false" customHeight="false" outlineLevel="0" collapsed="false">
      <c r="A198" s="25" t="s">
        <v>170</v>
      </c>
      <c r="B198" s="26" t="n">
        <f aca="false">B199+B202</f>
        <v>35120</v>
      </c>
    </row>
    <row r="199" customFormat="false" ht="11.25" hidden="false" customHeight="false" outlineLevel="0" collapsed="false">
      <c r="A199" s="25" t="s">
        <v>171</v>
      </c>
      <c r="B199" s="26" t="n">
        <f aca="false">B200+B201</f>
        <v>0</v>
      </c>
    </row>
    <row r="200" customFormat="false" ht="11.25" hidden="false" customHeight="false" outlineLevel="0" collapsed="false">
      <c r="A200" s="25" t="s">
        <v>172</v>
      </c>
      <c r="B200" s="27"/>
    </row>
    <row r="201" customFormat="false" ht="11.25" hidden="false" customHeight="false" outlineLevel="0" collapsed="false">
      <c r="A201" s="25" t="s">
        <v>173</v>
      </c>
      <c r="B201" s="27"/>
    </row>
    <row r="202" customFormat="false" ht="11.25" hidden="false" customHeight="false" outlineLevel="0" collapsed="false">
      <c r="A202" s="25" t="s">
        <v>174</v>
      </c>
      <c r="B202" s="26" t="n">
        <f aca="false">B203+B204</f>
        <v>35120</v>
      </c>
    </row>
    <row r="203" customFormat="false" ht="11.25" hidden="false" customHeight="false" outlineLevel="0" collapsed="false">
      <c r="A203" s="25" t="s">
        <v>175</v>
      </c>
      <c r="B203" s="27"/>
    </row>
    <row r="204" customFormat="false" ht="11.25" hidden="false" customHeight="false" outlineLevel="0" collapsed="false">
      <c r="A204" s="25" t="s">
        <v>176</v>
      </c>
      <c r="B204" s="27" t="n">
        <v>35120</v>
      </c>
    </row>
    <row r="205" customFormat="false" ht="11.25" hidden="false" customHeight="false" outlineLevel="0" collapsed="false">
      <c r="A205" s="25" t="s">
        <v>177</v>
      </c>
      <c r="B205" s="26" t="n">
        <f aca="false">B206+B207+B208</f>
        <v>0</v>
      </c>
    </row>
    <row r="206" customFormat="false" ht="11.25" hidden="false" customHeight="false" outlineLevel="0" collapsed="false">
      <c r="A206" s="25" t="s">
        <v>178</v>
      </c>
      <c r="B206" s="27"/>
    </row>
    <row r="207" customFormat="false" ht="11.25" hidden="false" customHeight="false" outlineLevel="0" collapsed="false">
      <c r="A207" s="25" t="s">
        <v>179</v>
      </c>
      <c r="B207" s="27"/>
    </row>
    <row r="208" customFormat="false" ht="11.25" hidden="false" customHeight="false" outlineLevel="0" collapsed="false">
      <c r="A208" s="25" t="s">
        <v>180</v>
      </c>
      <c r="B208" s="27"/>
    </row>
    <row r="209" customFormat="false" ht="11.25" hidden="false" customHeight="false" outlineLevel="0" collapsed="false">
      <c r="A209" s="25" t="s">
        <v>181</v>
      </c>
      <c r="B209" s="26" t="n">
        <f aca="false">B210+B211</f>
        <v>0</v>
      </c>
    </row>
    <row r="210" customFormat="false" ht="11.25" hidden="false" customHeight="false" outlineLevel="0" collapsed="false">
      <c r="A210" s="25" t="s">
        <v>182</v>
      </c>
      <c r="B210" s="27"/>
    </row>
    <row r="211" customFormat="false" ht="12" hidden="false" customHeight="true" outlineLevel="0" collapsed="false">
      <c r="A211" s="25" t="s">
        <v>183</v>
      </c>
      <c r="B211" s="27"/>
    </row>
    <row r="212" customFormat="false" ht="11.25" hidden="false" customHeight="false" outlineLevel="0" collapsed="false">
      <c r="A212" s="25" t="s">
        <v>184</v>
      </c>
      <c r="B212" s="27"/>
    </row>
    <row r="213" customFormat="false" ht="12.75" hidden="false" customHeight="true" outlineLevel="0" collapsed="false">
      <c r="A213" s="25" t="s">
        <v>185</v>
      </c>
      <c r="B213" s="26" t="n">
        <f aca="false">B214+B215</f>
        <v>11076</v>
      </c>
    </row>
    <row r="214" customFormat="false" ht="11.25" hidden="false" customHeight="false" outlineLevel="0" collapsed="false">
      <c r="A214" s="25" t="s">
        <v>164</v>
      </c>
      <c r="B214" s="27"/>
    </row>
    <row r="215" customFormat="false" ht="11.25" hidden="false" customHeight="false" outlineLevel="0" collapsed="false">
      <c r="A215" s="25" t="s">
        <v>165</v>
      </c>
      <c r="B215" s="27" t="n">
        <v>11076</v>
      </c>
    </row>
    <row r="216" customFormat="false" ht="15" hidden="false" customHeight="true" outlineLevel="0" collapsed="false">
      <c r="A216" s="40" t="s">
        <v>186</v>
      </c>
      <c r="B216" s="41" t="n">
        <f aca="false">B198+B205+B209+B212+B213</f>
        <v>46196</v>
      </c>
    </row>
    <row r="217" customFormat="false" ht="18.75" hidden="false" customHeight="true" outlineLevel="0" collapsed="false">
      <c r="A217" s="40" t="s">
        <v>187</v>
      </c>
      <c r="B217" s="41" t="n">
        <f aca="false">B197+B216</f>
        <v>-66633</v>
      </c>
    </row>
    <row r="218" customFormat="false" ht="11.25" hidden="false" customHeight="false" outlineLevel="0" collapsed="false">
      <c r="A218" s="25" t="s">
        <v>188</v>
      </c>
      <c r="B218" s="27"/>
    </row>
    <row r="219" customFormat="false" ht="22.5" hidden="false" customHeight="false" outlineLevel="0" collapsed="false">
      <c r="A219" s="40" t="s">
        <v>189</v>
      </c>
      <c r="B219" s="41" t="n">
        <f aca="false">B217+B218</f>
        <v>-66633</v>
      </c>
    </row>
    <row r="220" customFormat="false" ht="11.25" hidden="false" customHeight="false" outlineLevel="0" collapsed="false">
      <c r="A220" s="19" t="s">
        <v>190</v>
      </c>
      <c r="B220" s="27"/>
    </row>
    <row r="221" customFormat="false" ht="11.25" hidden="false" customHeight="false" outlineLevel="0" collapsed="false">
      <c r="A221" s="25" t="s">
        <v>191</v>
      </c>
      <c r="B221" s="27"/>
    </row>
    <row r="222" customFormat="false" ht="19.5" hidden="false" customHeight="true" outlineLevel="0" collapsed="false">
      <c r="A222" s="40" t="s">
        <v>192</v>
      </c>
      <c r="B222" s="41" t="n">
        <f aca="false">B219+B221</f>
        <v>-66633</v>
      </c>
    </row>
  </sheetData>
  <mergeCells count="2">
    <mergeCell ref="A71:A72"/>
    <mergeCell ref="B71:B72"/>
  </mergeCells>
  <dataValidations count="3">
    <dataValidation allowBlank="true" error="Sólo datos sin decimales&#10;" errorStyle="stop" operator="between" showDropDown="false" showErrorMessage="true" showInputMessage="true" sqref="B153:B222" type="whole">
      <formula1>-200000000000</formula1>
      <formula2>200000000000</formula2>
    </dataValidation>
    <dataValidation allowBlank="true" error="Sólo datos sin decimales" errorStyle="stop" operator="between" showDropDown="false" showErrorMessage="true" showInputMessage="true" sqref="B8:B69" type="whole">
      <formula1>-200000000000</formula1>
      <formula2>200000000000</formula2>
    </dataValidation>
    <dataValidation allowBlank="true" error="Sólo datos con decimales" errorStyle="stop" operator="between" showDropDown="false" showErrorMessage="true" showInputMessage="true" sqref="B73:B149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4" right="0.490277777777778" top="0.759722222222222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222"/>
  <sheetViews>
    <sheetView showFormulas="false" showGridLines="fals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D34" activeCellId="0" sqref="D34"/>
    </sheetView>
  </sheetViews>
  <sheetFormatPr defaultColWidth="11.43359375" defaultRowHeight="11.25" zeroHeight="false" outlineLevelRow="0" outlineLevelCol="0"/>
  <cols>
    <col collapsed="false" customWidth="true" hidden="false" outlineLevel="0" max="1" min="1" style="42" width="63.14"/>
    <col collapsed="false" customWidth="true" hidden="false" outlineLevel="0" max="2" min="2" style="42" width="12.42"/>
    <col collapsed="false" customWidth="false" hidden="false" outlineLevel="0" max="1024" min="3" style="42" width="11.42"/>
  </cols>
  <sheetData>
    <row r="1" s="4" customFormat="true" ht="12" hidden="false" customHeight="false" outlineLevel="0" collapsed="false">
      <c r="A1" s="2" t="s">
        <v>193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10" customFormat="true" ht="27" hidden="false" customHeight="true" outlineLevel="0" collapsed="false">
      <c r="A7" s="8" t="s">
        <v>3</v>
      </c>
      <c r="B7" s="9"/>
      <c r="C7" s="5"/>
    </row>
    <row r="8" s="4" customFormat="true" ht="18" hidden="false" customHeight="true" outlineLevel="0" collapsed="false">
      <c r="A8" s="11" t="s">
        <v>4</v>
      </c>
      <c r="B8" s="12" t="n">
        <f aca="false">B9+B16+B20+B23+B29+B35</f>
        <v>9185174</v>
      </c>
    </row>
    <row r="9" s="4" customFormat="true" ht="11.25" hidden="false" customHeight="false" outlineLevel="0" collapsed="false">
      <c r="A9" s="13" t="s">
        <v>5</v>
      </c>
      <c r="B9" s="14" t="n">
        <f aca="false">SUM(B10:B15)</f>
        <v>1256592</v>
      </c>
    </row>
    <row r="10" s="17" customFormat="true" ht="11.25" hidden="false" customHeight="false" outlineLevel="0" collapsed="false">
      <c r="A10" s="15" t="s">
        <v>6</v>
      </c>
      <c r="B10" s="16" t="n">
        <v>0</v>
      </c>
    </row>
    <row r="11" s="17" customFormat="true" ht="11.25" hidden="false" customHeight="false" outlineLevel="0" collapsed="false">
      <c r="A11" s="15" t="s">
        <v>7</v>
      </c>
      <c r="B11" s="16" t="n">
        <v>0</v>
      </c>
    </row>
    <row r="12" s="17" customFormat="true" ht="11.25" hidden="false" customHeight="false" outlineLevel="0" collapsed="false">
      <c r="A12" s="15" t="s">
        <v>8</v>
      </c>
      <c r="B12" s="16" t="n">
        <v>1536</v>
      </c>
    </row>
    <row r="13" s="17" customFormat="true" ht="11.25" hidden="false" customHeight="false" outlineLevel="0" collapsed="false">
      <c r="A13" s="15" t="s">
        <v>9</v>
      </c>
      <c r="B13" s="16"/>
    </row>
    <row r="14" s="17" customFormat="true" ht="11.25" hidden="false" customHeight="false" outlineLevel="0" collapsed="false">
      <c r="A14" s="15" t="s">
        <v>10</v>
      </c>
      <c r="B14" s="16" t="n">
        <v>0</v>
      </c>
    </row>
    <row r="15" s="17" customFormat="true" ht="11.25" hidden="false" customHeight="false" outlineLevel="0" collapsed="false">
      <c r="A15" s="15" t="s">
        <v>11</v>
      </c>
      <c r="B15" s="16" t="n">
        <v>1255056</v>
      </c>
    </row>
    <row r="16" s="4" customFormat="true" ht="11.25" hidden="false" customHeight="false" outlineLevel="0" collapsed="false">
      <c r="A16" s="13" t="s">
        <v>12</v>
      </c>
      <c r="B16" s="14" t="n">
        <f aca="false">SUM(B17:B19)</f>
        <v>133749</v>
      </c>
    </row>
    <row r="17" s="17" customFormat="true" ht="11.25" hidden="false" customHeight="false" outlineLevel="0" collapsed="false">
      <c r="A17" s="15" t="s">
        <v>13</v>
      </c>
      <c r="B17" s="16"/>
    </row>
    <row r="18" s="17" customFormat="true" ht="11.25" hidden="false" customHeight="false" outlineLevel="0" collapsed="false">
      <c r="A18" s="18" t="s">
        <v>14</v>
      </c>
      <c r="B18" s="16" t="n">
        <v>133749</v>
      </c>
    </row>
    <row r="19" s="17" customFormat="true" ht="11.25" hidden="false" customHeight="false" outlineLevel="0" collapsed="false">
      <c r="A19" s="15" t="s">
        <v>15</v>
      </c>
      <c r="B19" s="16"/>
    </row>
    <row r="20" s="4" customFormat="true" ht="11.25" hidden="false" customHeight="false" outlineLevel="0" collapsed="false">
      <c r="A20" s="13" t="s">
        <v>16</v>
      </c>
      <c r="B20" s="14" t="n">
        <f aca="false">B21+B22</f>
        <v>5574918</v>
      </c>
    </row>
    <row r="21" s="17" customFormat="true" ht="11.25" hidden="false" customHeight="false" outlineLevel="0" collapsed="false">
      <c r="A21" s="15" t="s">
        <v>17</v>
      </c>
      <c r="B21" s="16" t="n">
        <v>338303</v>
      </c>
    </row>
    <row r="22" s="17" customFormat="true" ht="11.25" hidden="false" customHeight="false" outlineLevel="0" collapsed="false">
      <c r="A22" s="18" t="s">
        <v>18</v>
      </c>
      <c r="B22" s="16" t="n">
        <v>5236615</v>
      </c>
    </row>
    <row r="23" s="4" customFormat="true" ht="11.25" hidden="false" customHeight="false" outlineLevel="0" collapsed="false">
      <c r="A23" s="19" t="s">
        <v>19</v>
      </c>
      <c r="B23" s="14" t="n">
        <f aca="false">SUM(B24:B28)</f>
        <v>0</v>
      </c>
    </row>
    <row r="24" s="17" customFormat="true" ht="11.25" hidden="false" customHeight="false" outlineLevel="0" collapsed="false">
      <c r="A24" s="15" t="s">
        <v>20</v>
      </c>
      <c r="B24" s="16"/>
    </row>
    <row r="25" s="17" customFormat="true" ht="11.25" hidden="false" customHeight="false" outlineLevel="0" collapsed="false">
      <c r="A25" s="15" t="s">
        <v>21</v>
      </c>
      <c r="B25" s="16"/>
    </row>
    <row r="26" s="17" customFormat="true" ht="11.25" hidden="false" customHeight="false" outlineLevel="0" collapsed="false">
      <c r="A26" s="15" t="s">
        <v>22</v>
      </c>
      <c r="B26" s="16"/>
    </row>
    <row r="27" s="17" customFormat="true" ht="11.25" hidden="false" customHeight="false" outlineLevel="0" collapsed="false">
      <c r="A27" s="15" t="s">
        <v>23</v>
      </c>
      <c r="B27" s="16"/>
    </row>
    <row r="28" s="17" customFormat="true" ht="11.25" hidden="false" customHeight="false" outlineLevel="0" collapsed="false">
      <c r="A28" s="15" t="s">
        <v>24</v>
      </c>
      <c r="B28" s="16"/>
    </row>
    <row r="29" s="4" customFormat="true" ht="11.25" hidden="false" customHeight="false" outlineLevel="0" collapsed="false">
      <c r="A29" s="13" t="s">
        <v>25</v>
      </c>
      <c r="B29" s="14" t="n">
        <f aca="false">SUM(B30:B34)</f>
        <v>2219642</v>
      </c>
    </row>
    <row r="30" s="17" customFormat="true" ht="11.25" hidden="false" customHeight="false" outlineLevel="0" collapsed="false">
      <c r="A30" s="15" t="s">
        <v>20</v>
      </c>
      <c r="B30" s="16"/>
    </row>
    <row r="31" s="17" customFormat="true" ht="11.25" hidden="false" customHeight="false" outlineLevel="0" collapsed="false">
      <c r="A31" s="15" t="s">
        <v>26</v>
      </c>
      <c r="B31" s="16" t="n">
        <v>2213873</v>
      </c>
    </row>
    <row r="32" s="17" customFormat="true" ht="11.25" hidden="false" customHeight="false" outlineLevel="0" collapsed="false">
      <c r="A32" s="15" t="s">
        <v>22</v>
      </c>
      <c r="B32" s="16"/>
    </row>
    <row r="33" s="17" customFormat="true" ht="11.25" hidden="false" customHeight="false" outlineLevel="0" collapsed="false">
      <c r="A33" s="15" t="s">
        <v>23</v>
      </c>
      <c r="B33" s="16"/>
    </row>
    <row r="34" s="17" customFormat="true" ht="11.25" hidden="false" customHeight="false" outlineLevel="0" collapsed="false">
      <c r="A34" s="15" t="s">
        <v>24</v>
      </c>
      <c r="B34" s="16" t="n">
        <v>5769</v>
      </c>
    </row>
    <row r="35" s="4" customFormat="true" ht="11.25" hidden="false" customHeight="false" outlineLevel="0" collapsed="false">
      <c r="A35" s="13" t="s">
        <v>27</v>
      </c>
      <c r="B35" s="20" t="n">
        <v>273</v>
      </c>
    </row>
    <row r="36" s="4" customFormat="true" ht="18.75" hidden="false" customHeight="true" outlineLevel="0" collapsed="false">
      <c r="A36" s="11" t="s">
        <v>28</v>
      </c>
      <c r="B36" s="12" t="n">
        <f aca="false">B37+B38+B45+B53+B59+B65+B66</f>
        <v>3854630</v>
      </c>
    </row>
    <row r="37" s="4" customFormat="true" ht="11.25" hidden="false" customHeight="false" outlineLevel="0" collapsed="false">
      <c r="A37" s="13" t="s">
        <v>29</v>
      </c>
      <c r="B37" s="20"/>
    </row>
    <row r="38" s="4" customFormat="true" ht="11.25" hidden="false" customHeight="false" outlineLevel="0" collapsed="false">
      <c r="A38" s="13" t="s">
        <v>30</v>
      </c>
      <c r="B38" s="14" t="n">
        <f aca="false">SUM(B39:B44)</f>
        <v>0</v>
      </c>
    </row>
    <row r="39" s="17" customFormat="true" ht="11.25" hidden="false" customHeight="false" outlineLevel="0" collapsed="false">
      <c r="A39" s="15" t="s">
        <v>31</v>
      </c>
      <c r="B39" s="16"/>
    </row>
    <row r="40" s="17" customFormat="true" ht="11.25" hidden="false" customHeight="false" outlineLevel="0" collapsed="false">
      <c r="A40" s="15" t="s">
        <v>32</v>
      </c>
      <c r="B40" s="16"/>
    </row>
    <row r="41" s="17" customFormat="true" ht="11.25" hidden="false" customHeight="false" outlineLevel="0" collapsed="false">
      <c r="A41" s="15" t="s">
        <v>33</v>
      </c>
      <c r="B41" s="16"/>
    </row>
    <row r="42" s="17" customFormat="true" ht="11.25" hidden="false" customHeight="false" outlineLevel="0" collapsed="false">
      <c r="A42" s="15" t="s">
        <v>34</v>
      </c>
      <c r="B42" s="16"/>
    </row>
    <row r="43" s="17" customFormat="true" ht="11.25" hidden="false" customHeight="false" outlineLevel="0" collapsed="false">
      <c r="A43" s="18" t="s">
        <v>35</v>
      </c>
      <c r="B43" s="16"/>
    </row>
    <row r="44" s="17" customFormat="true" ht="11.25" hidden="false" customHeight="false" outlineLevel="0" collapsed="false">
      <c r="A44" s="15" t="s">
        <v>36</v>
      </c>
      <c r="B44" s="16"/>
    </row>
    <row r="45" s="4" customFormat="true" ht="11.25" hidden="false" customHeight="false" outlineLevel="0" collapsed="false">
      <c r="A45" s="13" t="s">
        <v>37</v>
      </c>
      <c r="B45" s="14" t="n">
        <f aca="false">SUM(B46:B52)</f>
        <v>716161</v>
      </c>
    </row>
    <row r="46" s="17" customFormat="true" ht="11.25" hidden="false" customHeight="false" outlineLevel="0" collapsed="false">
      <c r="A46" s="15" t="s">
        <v>38</v>
      </c>
      <c r="B46" s="16" t="n">
        <v>46677</v>
      </c>
    </row>
    <row r="47" s="17" customFormat="true" ht="11.25" hidden="false" customHeight="false" outlineLevel="0" collapsed="false">
      <c r="A47" s="15" t="s">
        <v>39</v>
      </c>
      <c r="B47" s="16"/>
    </row>
    <row r="48" s="17" customFormat="true" ht="11.25" hidden="false" customHeight="false" outlineLevel="0" collapsed="false">
      <c r="A48" s="15" t="s">
        <v>40</v>
      </c>
      <c r="B48" s="16" t="n">
        <v>98</v>
      </c>
    </row>
    <row r="49" s="17" customFormat="true" ht="11.25" hidden="false" customHeight="false" outlineLevel="0" collapsed="false">
      <c r="A49" s="15" t="s">
        <v>41</v>
      </c>
      <c r="B49" s="16"/>
    </row>
    <row r="50" s="17" customFormat="true" ht="11.25" hidden="false" customHeight="false" outlineLevel="0" collapsed="false">
      <c r="A50" s="15" t="s">
        <v>42</v>
      </c>
      <c r="B50" s="16" t="n">
        <v>143561</v>
      </c>
    </row>
    <row r="51" s="17" customFormat="true" ht="11.25" hidden="false" customHeight="false" outlineLevel="0" collapsed="false">
      <c r="A51" s="15" t="s">
        <v>43</v>
      </c>
      <c r="B51" s="16" t="n">
        <v>525825</v>
      </c>
    </row>
    <row r="52" s="17" customFormat="true" ht="11.25" hidden="false" customHeight="false" outlineLevel="0" collapsed="false">
      <c r="A52" s="15" t="s">
        <v>44</v>
      </c>
      <c r="B52" s="16"/>
    </row>
    <row r="53" s="4" customFormat="true" ht="11.25" hidden="false" customHeight="false" outlineLevel="0" collapsed="false">
      <c r="A53" s="19" t="s">
        <v>45</v>
      </c>
      <c r="B53" s="14" t="n">
        <f aca="false">SUM(B54:B58)</f>
        <v>0</v>
      </c>
    </row>
    <row r="54" s="17" customFormat="true" ht="11.25" hidden="false" customHeight="false" outlineLevel="0" collapsed="false">
      <c r="A54" s="15" t="s">
        <v>20</v>
      </c>
      <c r="B54" s="16"/>
    </row>
    <row r="55" s="17" customFormat="true" ht="11.25" hidden="false" customHeight="false" outlineLevel="0" collapsed="false">
      <c r="A55" s="15" t="s">
        <v>21</v>
      </c>
      <c r="B55" s="16"/>
    </row>
    <row r="56" s="17" customFormat="true" ht="11.25" hidden="false" customHeight="false" outlineLevel="0" collapsed="false">
      <c r="A56" s="15" t="s">
        <v>22</v>
      </c>
      <c r="B56" s="16"/>
    </row>
    <row r="57" s="17" customFormat="true" ht="11.25" hidden="false" customHeight="false" outlineLevel="0" collapsed="false">
      <c r="A57" s="15" t="s">
        <v>23</v>
      </c>
      <c r="B57" s="16"/>
    </row>
    <row r="58" s="17" customFormat="true" ht="11.25" hidden="false" customHeight="false" outlineLevel="0" collapsed="false">
      <c r="A58" s="15" t="s">
        <v>24</v>
      </c>
      <c r="B58" s="16"/>
    </row>
    <row r="59" s="4" customFormat="true" ht="11.25" hidden="false" customHeight="false" outlineLevel="0" collapsed="false">
      <c r="A59" s="13" t="s">
        <v>46</v>
      </c>
      <c r="B59" s="14" t="n">
        <f aca="false">SUM(B60:B64)</f>
        <v>2596366</v>
      </c>
    </row>
    <row r="60" s="17" customFormat="true" ht="11.25" hidden="false" customHeight="false" outlineLevel="0" collapsed="false">
      <c r="A60" s="15" t="s">
        <v>20</v>
      </c>
      <c r="B60" s="16"/>
    </row>
    <row r="61" s="17" customFormat="true" ht="11.25" hidden="false" customHeight="false" outlineLevel="0" collapsed="false">
      <c r="A61" s="15" t="s">
        <v>21</v>
      </c>
      <c r="B61" s="16" t="n">
        <v>496366</v>
      </c>
    </row>
    <row r="62" s="17" customFormat="true" ht="11.25" hidden="false" customHeight="false" outlineLevel="0" collapsed="false">
      <c r="A62" s="15" t="s">
        <v>22</v>
      </c>
      <c r="B62" s="16" t="n">
        <v>2100000</v>
      </c>
    </row>
    <row r="63" s="17" customFormat="true" ht="11.25" hidden="false" customHeight="false" outlineLevel="0" collapsed="false">
      <c r="A63" s="15" t="s">
        <v>23</v>
      </c>
      <c r="B63" s="16"/>
    </row>
    <row r="64" s="17" customFormat="true" ht="11.25" hidden="false" customHeight="false" outlineLevel="0" collapsed="false">
      <c r="A64" s="15" t="s">
        <v>24</v>
      </c>
      <c r="B64" s="16"/>
    </row>
    <row r="65" s="4" customFormat="true" ht="11.25" hidden="false" customHeight="false" outlineLevel="0" collapsed="false">
      <c r="A65" s="13" t="s">
        <v>47</v>
      </c>
      <c r="B65" s="20" t="n">
        <v>5343</v>
      </c>
    </row>
    <row r="66" s="4" customFormat="true" ht="11.25" hidden="false" customHeight="false" outlineLevel="0" collapsed="false">
      <c r="A66" s="13" t="s">
        <v>48</v>
      </c>
      <c r="B66" s="14" t="n">
        <f aca="false">B67+B68</f>
        <v>536760</v>
      </c>
    </row>
    <row r="67" s="17" customFormat="true" ht="11.25" hidden="false" customHeight="false" outlineLevel="0" collapsed="false">
      <c r="A67" s="15" t="s">
        <v>49</v>
      </c>
      <c r="B67" s="16" t="n">
        <v>536760</v>
      </c>
    </row>
    <row r="68" s="17" customFormat="true" ht="11.25" hidden="false" customHeight="false" outlineLevel="0" collapsed="false">
      <c r="A68" s="15" t="s">
        <v>50</v>
      </c>
      <c r="B68" s="16"/>
    </row>
    <row r="69" s="4" customFormat="true" ht="19.5" hidden="false" customHeight="true" outlineLevel="0" collapsed="false">
      <c r="A69" s="11" t="s">
        <v>51</v>
      </c>
      <c r="B69" s="12" t="n">
        <f aca="false">B8+B36</f>
        <v>13039804</v>
      </c>
    </row>
    <row r="70" s="4" customFormat="true" ht="11.25" hidden="false" customHeight="false" outlineLevel="0" collapsed="false">
      <c r="A70" s="21"/>
      <c r="B70" s="21"/>
    </row>
    <row r="71" s="17" customFormat="true" ht="12.75" hidden="false" customHeight="true" outlineLevel="0" collapsed="false">
      <c r="A71" s="22" t="s">
        <v>52</v>
      </c>
      <c r="B71" s="23"/>
    </row>
    <row r="72" s="4" customFormat="true" ht="11.25" hidden="false" customHeight="true" outlineLevel="0" collapsed="false">
      <c r="A72" s="22"/>
      <c r="B72" s="23"/>
    </row>
    <row r="73" s="4" customFormat="true" ht="18" hidden="false" customHeight="true" outlineLevel="0" collapsed="false">
      <c r="A73" s="11" t="s">
        <v>53</v>
      </c>
      <c r="B73" s="12" t="n">
        <f aca="false">B74+B102+B106</f>
        <v>11415900</v>
      </c>
    </row>
    <row r="74" s="4" customFormat="true" ht="11.25" hidden="false" customHeight="false" outlineLevel="0" collapsed="false">
      <c r="A74" s="13" t="s">
        <v>54</v>
      </c>
      <c r="B74" s="14" t="n">
        <f aca="false">B75+B84+B85-ABS(B88)+B89+B92+B99-ABS(B100)+B101</f>
        <v>8819813</v>
      </c>
    </row>
    <row r="75" s="17" customFormat="true" ht="11.25" hidden="false" customHeight="false" outlineLevel="0" collapsed="false">
      <c r="A75" s="15" t="s">
        <v>55</v>
      </c>
      <c r="B75" s="24" t="n">
        <f aca="false">B76+B80</f>
        <v>8634441</v>
      </c>
    </row>
    <row r="76" s="17" customFormat="true" ht="11.25" hidden="false" customHeight="false" outlineLevel="0" collapsed="false">
      <c r="A76" s="15" t="s">
        <v>56</v>
      </c>
      <c r="B76" s="24" t="n">
        <f aca="false">SUM(B77:B79)</f>
        <v>8634441</v>
      </c>
    </row>
    <row r="77" s="17" customFormat="true" ht="11.25" hidden="false" customHeight="false" outlineLevel="0" collapsed="false">
      <c r="A77" s="15" t="s">
        <v>57</v>
      </c>
      <c r="B77" s="16"/>
    </row>
    <row r="78" s="17" customFormat="true" ht="12.75" hidden="false" customHeight="true" outlineLevel="0" collapsed="false">
      <c r="A78" s="25" t="s">
        <v>58</v>
      </c>
      <c r="B78" s="16" t="n">
        <v>8634441</v>
      </c>
    </row>
    <row r="79" s="17" customFormat="true" ht="11.25" hidden="false" customHeight="false" outlineLevel="0" collapsed="false">
      <c r="A79" s="15" t="s">
        <v>59</v>
      </c>
      <c r="B79" s="16"/>
    </row>
    <row r="80" s="17" customFormat="true" ht="11.25" hidden="false" customHeight="false" outlineLevel="0" collapsed="false">
      <c r="A80" s="15" t="s">
        <v>60</v>
      </c>
      <c r="B80" s="26" t="n">
        <f aca="false">SUM(B81:B83)</f>
        <v>0</v>
      </c>
    </row>
    <row r="81" s="17" customFormat="true" ht="11.25" hidden="false" customHeight="false" outlineLevel="0" collapsed="false">
      <c r="A81" s="15" t="s">
        <v>61</v>
      </c>
      <c r="B81" s="27"/>
    </row>
    <row r="82" s="17" customFormat="true" ht="11.25" hidden="false" customHeight="false" outlineLevel="0" collapsed="false">
      <c r="A82" s="15" t="s">
        <v>62</v>
      </c>
      <c r="B82" s="27"/>
    </row>
    <row r="83" s="17" customFormat="true" ht="11.25" hidden="false" customHeight="false" outlineLevel="0" collapsed="false">
      <c r="A83" s="15" t="s">
        <v>63</v>
      </c>
      <c r="B83" s="27"/>
    </row>
    <row r="84" s="17" customFormat="true" ht="11.25" hidden="false" customHeight="false" outlineLevel="0" collapsed="false">
      <c r="A84" s="15" t="s">
        <v>64</v>
      </c>
      <c r="B84" s="16" t="n">
        <v>114192</v>
      </c>
    </row>
    <row r="85" s="17" customFormat="true" ht="11.25" hidden="false" customHeight="false" outlineLevel="0" collapsed="false">
      <c r="A85" s="15" t="s">
        <v>65</v>
      </c>
      <c r="B85" s="28" t="n">
        <f aca="false">B86+B87</f>
        <v>408343</v>
      </c>
    </row>
    <row r="86" s="17" customFormat="true" ht="11.25" hidden="false" customHeight="false" outlineLevel="0" collapsed="false">
      <c r="A86" s="15" t="s">
        <v>66</v>
      </c>
      <c r="B86" s="16" t="n">
        <v>408343</v>
      </c>
    </row>
    <row r="87" s="17" customFormat="true" ht="11.25" hidden="false" customHeight="false" outlineLevel="0" collapsed="false">
      <c r="A87" s="15" t="s">
        <v>67</v>
      </c>
      <c r="B87" s="16"/>
    </row>
    <row r="88" s="17" customFormat="true" ht="11.25" hidden="false" customHeight="false" outlineLevel="0" collapsed="false">
      <c r="A88" s="18" t="s">
        <v>68</v>
      </c>
      <c r="B88" s="29"/>
    </row>
    <row r="89" s="17" customFormat="true" ht="11.25" hidden="false" customHeight="false" outlineLevel="0" collapsed="false">
      <c r="A89" s="15" t="s">
        <v>69</v>
      </c>
      <c r="B89" s="28" t="n">
        <f aca="false">B90-ABS(B91)</f>
        <v>-262163</v>
      </c>
    </row>
    <row r="90" s="17" customFormat="true" ht="11.25" hidden="false" customHeight="false" outlineLevel="0" collapsed="false">
      <c r="A90" s="15" t="s">
        <v>70</v>
      </c>
      <c r="B90" s="16"/>
    </row>
    <row r="91" s="17" customFormat="true" ht="11.25" hidden="false" customHeight="false" outlineLevel="0" collapsed="false">
      <c r="A91" s="15" t="s">
        <v>71</v>
      </c>
      <c r="B91" s="29" t="n">
        <v>-262163</v>
      </c>
    </row>
    <row r="92" s="17" customFormat="true" ht="11.25" hidden="false" customHeight="false" outlineLevel="0" collapsed="false">
      <c r="A92" s="15" t="s">
        <v>72</v>
      </c>
      <c r="B92" s="24" t="n">
        <f aca="false">SUM(B93:B98)</f>
        <v>0</v>
      </c>
    </row>
    <row r="93" s="17" customFormat="true" ht="11.25" hidden="false" customHeight="false" outlineLevel="0" collapsed="false">
      <c r="A93" s="15" t="s">
        <v>73</v>
      </c>
      <c r="B93" s="16"/>
    </row>
    <row r="94" s="17" customFormat="true" ht="22.5" hidden="false" customHeight="false" outlineLevel="0" collapsed="false">
      <c r="A94" s="25" t="s">
        <v>74</v>
      </c>
      <c r="B94" s="16"/>
    </row>
    <row r="95" s="17" customFormat="true" ht="11.25" hidden="false" customHeight="false" outlineLevel="0" collapsed="false">
      <c r="A95" s="15" t="s">
        <v>75</v>
      </c>
      <c r="B95" s="16"/>
    </row>
    <row r="96" s="17" customFormat="true" ht="11.25" hidden="false" customHeight="false" outlineLevel="0" collapsed="false">
      <c r="A96" s="15" t="s">
        <v>76</v>
      </c>
      <c r="B96" s="16"/>
    </row>
    <row r="97" s="17" customFormat="true" ht="22.5" hidden="false" customHeight="false" outlineLevel="0" collapsed="false">
      <c r="A97" s="25" t="s">
        <v>77</v>
      </c>
      <c r="B97" s="16"/>
    </row>
    <row r="98" s="17" customFormat="true" ht="11.25" hidden="false" customHeight="false" outlineLevel="0" collapsed="false">
      <c r="A98" s="15" t="s">
        <v>78</v>
      </c>
      <c r="B98" s="16"/>
    </row>
    <row r="99" s="17" customFormat="true" ht="11.25" hidden="false" customHeight="false" outlineLevel="0" collapsed="false">
      <c r="A99" s="15" t="s">
        <v>79</v>
      </c>
      <c r="B99" s="16" t="n">
        <v>-75000</v>
      </c>
    </row>
    <row r="100" s="17" customFormat="true" ht="11.25" hidden="false" customHeight="false" outlineLevel="0" collapsed="false">
      <c r="A100" s="15" t="s">
        <v>80</v>
      </c>
      <c r="B100" s="29"/>
    </row>
    <row r="101" s="17" customFormat="true" ht="11.25" hidden="false" customHeight="false" outlineLevel="0" collapsed="false">
      <c r="A101" s="15" t="s">
        <v>81</v>
      </c>
      <c r="B101" s="16"/>
    </row>
    <row r="102" s="4" customFormat="true" ht="11.25" hidden="false" customHeight="false" outlineLevel="0" collapsed="false">
      <c r="A102" s="13" t="s">
        <v>82</v>
      </c>
      <c r="B102" s="30" t="n">
        <f aca="false">B103+B104+B105</f>
        <v>0</v>
      </c>
    </row>
    <row r="103" s="17" customFormat="true" ht="11.25" hidden="false" customHeight="false" outlineLevel="0" collapsed="false">
      <c r="A103" s="15" t="s">
        <v>83</v>
      </c>
      <c r="B103" s="16"/>
    </row>
    <row r="104" s="17" customFormat="true" ht="11.25" hidden="false" customHeight="false" outlineLevel="0" collapsed="false">
      <c r="A104" s="15" t="s">
        <v>84</v>
      </c>
      <c r="B104" s="16"/>
    </row>
    <row r="105" s="17" customFormat="true" ht="11.25" hidden="false" customHeight="false" outlineLevel="0" collapsed="false">
      <c r="A105" s="15" t="s">
        <v>85</v>
      </c>
      <c r="B105" s="16"/>
    </row>
    <row r="106" s="4" customFormat="true" ht="11.25" hidden="false" customHeight="false" outlineLevel="0" collapsed="false">
      <c r="A106" s="13" t="s">
        <v>86</v>
      </c>
      <c r="B106" s="14" t="n">
        <f aca="false">B107+B114</f>
        <v>2596087</v>
      </c>
    </row>
    <row r="107" s="4" customFormat="true" ht="11.25" hidden="false" customHeight="false" outlineLevel="0" collapsed="false">
      <c r="A107" s="15" t="s">
        <v>87</v>
      </c>
      <c r="B107" s="24" t="n">
        <f aca="false">SUM(B108:B113)</f>
        <v>2596087</v>
      </c>
    </row>
    <row r="108" s="4" customFormat="true" ht="11.25" hidden="false" customHeight="false" outlineLevel="0" collapsed="false">
      <c r="A108" s="15" t="s">
        <v>88</v>
      </c>
      <c r="B108" s="16" t="n">
        <v>663213</v>
      </c>
    </row>
    <row r="109" s="4" customFormat="true" ht="22.5" hidden="false" customHeight="false" outlineLevel="0" collapsed="false">
      <c r="A109" s="25" t="s">
        <v>89</v>
      </c>
      <c r="B109" s="16"/>
    </row>
    <row r="110" s="4" customFormat="true" ht="11.25" hidden="false" customHeight="false" outlineLevel="0" collapsed="false">
      <c r="A110" s="15" t="s">
        <v>90</v>
      </c>
      <c r="B110" s="16"/>
    </row>
    <row r="111" s="4" customFormat="true" ht="11.25" hidden="false" customHeight="false" outlineLevel="0" collapsed="false">
      <c r="A111" s="15" t="s">
        <v>91</v>
      </c>
      <c r="B111" s="16" t="n">
        <v>1932874</v>
      </c>
    </row>
    <row r="112" s="4" customFormat="true" ht="11.25" hidden="false" customHeight="false" outlineLevel="0" collapsed="false">
      <c r="A112" s="15" t="s">
        <v>92</v>
      </c>
      <c r="B112" s="16"/>
    </row>
    <row r="113" s="4" customFormat="true" ht="11.25" hidden="false" customHeight="false" outlineLevel="0" collapsed="false">
      <c r="A113" s="15" t="s">
        <v>93</v>
      </c>
      <c r="B113" s="16" t="n">
        <v>0</v>
      </c>
    </row>
    <row r="114" s="4" customFormat="true" ht="11.25" hidden="false" customHeight="false" outlineLevel="0" collapsed="false">
      <c r="A114" s="15" t="s">
        <v>94</v>
      </c>
      <c r="B114" s="16"/>
    </row>
    <row r="115" s="4" customFormat="true" ht="19.5" hidden="false" customHeight="true" outlineLevel="0" collapsed="false">
      <c r="A115" s="11" t="s">
        <v>95</v>
      </c>
      <c r="B115" s="31" t="n">
        <f aca="false">B116+B121+B127+B128+B129</f>
        <v>1317729</v>
      </c>
    </row>
    <row r="116" s="17" customFormat="true" ht="11.25" hidden="false" customHeight="false" outlineLevel="0" collapsed="false">
      <c r="A116" s="15" t="s">
        <v>96</v>
      </c>
      <c r="B116" s="28" t="n">
        <f aca="false">SUM(B117:B120)</f>
        <v>0</v>
      </c>
    </row>
    <row r="117" s="17" customFormat="true" ht="11.25" hidden="false" customHeight="false" outlineLevel="0" collapsed="false">
      <c r="A117" s="18" t="s">
        <v>97</v>
      </c>
      <c r="B117" s="16"/>
    </row>
    <row r="118" s="17" customFormat="true" ht="11.25" hidden="false" customHeight="false" outlineLevel="0" collapsed="false">
      <c r="A118" s="15" t="s">
        <v>98</v>
      </c>
      <c r="B118" s="16"/>
    </row>
    <row r="119" s="17" customFormat="true" ht="11.25" hidden="false" customHeight="false" outlineLevel="0" collapsed="false">
      <c r="A119" s="15" t="s">
        <v>99</v>
      </c>
      <c r="B119" s="16"/>
    </row>
    <row r="120" s="17" customFormat="true" ht="11.25" hidden="false" customHeight="false" outlineLevel="0" collapsed="false">
      <c r="A120" s="15" t="s">
        <v>100</v>
      </c>
      <c r="B120" s="16"/>
    </row>
    <row r="121" s="17" customFormat="true" ht="11.25" hidden="false" customHeight="false" outlineLevel="0" collapsed="false">
      <c r="A121" s="15" t="s">
        <v>101</v>
      </c>
      <c r="B121" s="28" t="n">
        <f aca="false">SUM(B122:B126)</f>
        <v>167860</v>
      </c>
    </row>
    <row r="122" s="17" customFormat="true" ht="11.25" hidden="false" customHeight="false" outlineLevel="0" collapsed="false">
      <c r="A122" s="15" t="s">
        <v>102</v>
      </c>
      <c r="B122" s="16"/>
    </row>
    <row r="123" s="17" customFormat="true" ht="11.25" hidden="false" customHeight="false" outlineLevel="0" collapsed="false">
      <c r="A123" s="15" t="s">
        <v>103</v>
      </c>
      <c r="B123" s="16"/>
    </row>
    <row r="124" s="17" customFormat="true" ht="11.25" hidden="false" customHeight="false" outlineLevel="0" collapsed="false">
      <c r="A124" s="15" t="s">
        <v>104</v>
      </c>
      <c r="B124" s="16"/>
    </row>
    <row r="125" s="17" customFormat="true" ht="11.25" hidden="false" customHeight="false" outlineLevel="0" collapsed="false">
      <c r="A125" s="15" t="s">
        <v>23</v>
      </c>
      <c r="B125" s="16"/>
    </row>
    <row r="126" s="17" customFormat="true" ht="11.25" hidden="false" customHeight="false" outlineLevel="0" collapsed="false">
      <c r="A126" s="15" t="s">
        <v>105</v>
      </c>
      <c r="B126" s="16" t="n">
        <v>167860</v>
      </c>
    </row>
    <row r="127" s="17" customFormat="true" ht="11.25" hidden="false" customHeight="false" outlineLevel="0" collapsed="false">
      <c r="A127" s="25" t="s">
        <v>106</v>
      </c>
      <c r="B127" s="16"/>
    </row>
    <row r="128" s="17" customFormat="true" ht="11.25" hidden="false" customHeight="false" outlineLevel="0" collapsed="false">
      <c r="A128" s="15" t="s">
        <v>107</v>
      </c>
      <c r="B128" s="16" t="n">
        <v>1116120</v>
      </c>
    </row>
    <row r="129" s="17" customFormat="true" ht="11.25" hidden="false" customHeight="false" outlineLevel="0" collapsed="false">
      <c r="A129" s="15" t="s">
        <v>108</v>
      </c>
      <c r="B129" s="16" t="n">
        <v>33749</v>
      </c>
    </row>
    <row r="130" s="4" customFormat="true" ht="19.5" hidden="false" customHeight="true" outlineLevel="0" collapsed="false">
      <c r="A130" s="11" t="s">
        <v>109</v>
      </c>
      <c r="B130" s="31" t="n">
        <f aca="false">B131+B132+B133+B139+B140+B148</f>
        <v>306175</v>
      </c>
    </row>
    <row r="131" s="17" customFormat="true" ht="11.25" hidden="false" customHeight="false" outlineLevel="0" collapsed="false">
      <c r="A131" s="25" t="s">
        <v>110</v>
      </c>
      <c r="B131" s="16"/>
    </row>
    <row r="132" s="17" customFormat="true" ht="11.25" hidden="false" customHeight="false" outlineLevel="0" collapsed="false">
      <c r="A132" s="15" t="s">
        <v>111</v>
      </c>
      <c r="B132" s="16"/>
    </row>
    <row r="133" s="17" customFormat="true" ht="11.25" hidden="false" customHeight="false" outlineLevel="0" collapsed="false">
      <c r="A133" s="15" t="s">
        <v>112</v>
      </c>
      <c r="B133" s="28" t="n">
        <f aca="false">SUM(B134:B138)</f>
        <v>147925</v>
      </c>
    </row>
    <row r="134" s="17" customFormat="true" ht="11.25" hidden="false" customHeight="false" outlineLevel="0" collapsed="false">
      <c r="A134" s="15" t="s">
        <v>102</v>
      </c>
      <c r="B134" s="16"/>
    </row>
    <row r="135" s="17" customFormat="true" ht="11.25" hidden="false" customHeight="false" outlineLevel="0" collapsed="false">
      <c r="A135" s="15" t="s">
        <v>103</v>
      </c>
      <c r="B135" s="16"/>
    </row>
    <row r="136" s="17" customFormat="true" ht="11.25" hidden="false" customHeight="false" outlineLevel="0" collapsed="false">
      <c r="A136" s="15" t="s">
        <v>104</v>
      </c>
      <c r="B136" s="16"/>
    </row>
    <row r="137" s="17" customFormat="true" ht="11.25" hidden="false" customHeight="false" outlineLevel="0" collapsed="false">
      <c r="A137" s="15" t="s">
        <v>23</v>
      </c>
      <c r="B137" s="16"/>
    </row>
    <row r="138" s="17" customFormat="true" ht="11.25" hidden="false" customHeight="false" outlineLevel="0" collapsed="false">
      <c r="A138" s="15" t="s">
        <v>105</v>
      </c>
      <c r="B138" s="16" t="n">
        <v>147925</v>
      </c>
    </row>
    <row r="139" s="17" customFormat="true" ht="11.25" hidden="false" customHeight="false" outlineLevel="0" collapsed="false">
      <c r="A139" s="25" t="s">
        <v>113</v>
      </c>
      <c r="B139" s="16"/>
    </row>
    <row r="140" s="17" customFormat="true" ht="11.25" hidden="false" customHeight="false" outlineLevel="0" collapsed="false">
      <c r="A140" s="15" t="s">
        <v>114</v>
      </c>
      <c r="B140" s="28" t="n">
        <f aca="false">SUM(B141:B147)</f>
        <v>144394</v>
      </c>
    </row>
    <row r="141" s="17" customFormat="true" ht="11.25" hidden="false" customHeight="false" outlineLevel="0" collapsed="false">
      <c r="A141" s="15" t="s">
        <v>115</v>
      </c>
      <c r="B141" s="16" t="n">
        <v>18527</v>
      </c>
    </row>
    <row r="142" s="17" customFormat="true" ht="11.25" hidden="false" customHeight="false" outlineLevel="0" collapsed="false">
      <c r="A142" s="15" t="s">
        <v>116</v>
      </c>
      <c r="B142" s="16"/>
    </row>
    <row r="143" s="17" customFormat="true" ht="11.25" hidden="false" customHeight="false" outlineLevel="0" collapsed="false">
      <c r="A143" s="15" t="s">
        <v>117</v>
      </c>
      <c r="B143" s="16"/>
    </row>
    <row r="144" s="17" customFormat="true" ht="11.25" hidden="false" customHeight="false" outlineLevel="0" collapsed="false">
      <c r="A144" s="15" t="s">
        <v>118</v>
      </c>
      <c r="B144" s="16" t="n">
        <v>54213</v>
      </c>
    </row>
    <row r="145" s="17" customFormat="true" ht="11.25" hidden="false" customHeight="false" outlineLevel="0" collapsed="false">
      <c r="A145" s="15" t="s">
        <v>119</v>
      </c>
      <c r="B145" s="16"/>
    </row>
    <row r="146" s="17" customFormat="true" ht="11.25" hidden="false" customHeight="false" outlineLevel="0" collapsed="false">
      <c r="A146" s="15" t="s">
        <v>120</v>
      </c>
      <c r="B146" s="16" t="n">
        <v>71654</v>
      </c>
    </row>
    <row r="147" s="17" customFormat="true" ht="11.25" hidden="false" customHeight="false" outlineLevel="0" collapsed="false">
      <c r="A147" s="15" t="s">
        <v>121</v>
      </c>
      <c r="B147" s="16"/>
    </row>
    <row r="148" s="17" customFormat="true" ht="11.25" hidden="false" customHeight="false" outlineLevel="0" collapsed="false">
      <c r="A148" s="15" t="s">
        <v>47</v>
      </c>
      <c r="B148" s="16" t="n">
        <v>13856</v>
      </c>
    </row>
    <row r="149" s="4" customFormat="true" ht="20.25" hidden="false" customHeight="true" outlineLevel="0" collapsed="false">
      <c r="A149" s="11" t="s">
        <v>122</v>
      </c>
      <c r="B149" s="31" t="n">
        <f aca="false">B73+B115+B130</f>
        <v>13039804</v>
      </c>
    </row>
    <row r="151" customFormat="false" ht="21.75" hidden="false" customHeight="true" outlineLevel="0" collapsed="false">
      <c r="A151" s="43" t="s">
        <v>123</v>
      </c>
      <c r="B151" s="44"/>
    </row>
    <row r="152" s="47" customFormat="true" ht="19.5" hidden="false" customHeight="true" outlineLevel="0" collapsed="false">
      <c r="A152" s="45" t="s">
        <v>124</v>
      </c>
      <c r="B152" s="46"/>
    </row>
    <row r="153" s="50" customFormat="true" ht="11.25" hidden="false" customHeight="false" outlineLevel="0" collapsed="false">
      <c r="A153" s="48" t="s">
        <v>125</v>
      </c>
      <c r="B153" s="49" t="n">
        <f aca="false">B154+B155</f>
        <v>613081</v>
      </c>
    </row>
    <row r="154" customFormat="false" ht="11.25" hidden="false" customHeight="false" outlineLevel="0" collapsed="false">
      <c r="A154" s="51" t="s">
        <v>126</v>
      </c>
      <c r="B154" s="52"/>
    </row>
    <row r="155" customFormat="false" ht="10.5" hidden="false" customHeight="true" outlineLevel="0" collapsed="false">
      <c r="A155" s="53" t="s">
        <v>127</v>
      </c>
      <c r="B155" s="52" t="n">
        <v>613081</v>
      </c>
    </row>
    <row r="156" s="50" customFormat="true" ht="9.75" hidden="false" customHeight="true" outlineLevel="0" collapsed="false">
      <c r="A156" s="54" t="s">
        <v>128</v>
      </c>
      <c r="B156" s="55"/>
    </row>
    <row r="157" s="50" customFormat="true" ht="11.25" hidden="false" customHeight="false" outlineLevel="0" collapsed="false">
      <c r="A157" s="48" t="s">
        <v>129</v>
      </c>
      <c r="B157" s="55"/>
    </row>
    <row r="158" s="50" customFormat="true" ht="11.25" hidden="false" customHeight="false" outlineLevel="0" collapsed="false">
      <c r="A158" s="48" t="s">
        <v>130</v>
      </c>
      <c r="B158" s="49" t="n">
        <f aca="false">B159+B160+B161+B162</f>
        <v>0</v>
      </c>
    </row>
    <row r="159" customFormat="false" ht="11.25" hidden="false" customHeight="false" outlineLevel="0" collapsed="false">
      <c r="A159" s="51" t="s">
        <v>131</v>
      </c>
      <c r="B159" s="52"/>
    </row>
    <row r="160" customFormat="false" ht="11.25" hidden="false" customHeight="false" outlineLevel="0" collapsed="false">
      <c r="A160" s="53" t="s">
        <v>132</v>
      </c>
      <c r="B160" s="52"/>
    </row>
    <row r="161" customFormat="false" ht="11.25" hidden="false" customHeight="false" outlineLevel="0" collapsed="false">
      <c r="A161" s="51" t="s">
        <v>133</v>
      </c>
      <c r="B161" s="52"/>
    </row>
    <row r="162" customFormat="false" ht="12" hidden="false" customHeight="true" outlineLevel="0" collapsed="false">
      <c r="A162" s="53" t="s">
        <v>134</v>
      </c>
      <c r="B162" s="52"/>
    </row>
    <row r="163" s="50" customFormat="true" ht="11.25" hidden="false" customHeight="false" outlineLevel="0" collapsed="false">
      <c r="A163" s="48" t="s">
        <v>135</v>
      </c>
      <c r="B163" s="49" t="n">
        <f aca="false">B164+B165</f>
        <v>415287</v>
      </c>
    </row>
    <row r="164" customFormat="false" ht="11.25" hidden="false" customHeight="false" outlineLevel="0" collapsed="false">
      <c r="A164" s="53" t="s">
        <v>136</v>
      </c>
      <c r="B164" s="52" t="n">
        <v>2082</v>
      </c>
    </row>
    <row r="165" customFormat="false" ht="11.25" hidden="false" customHeight="true" outlineLevel="0" collapsed="false">
      <c r="A165" s="53" t="s">
        <v>137</v>
      </c>
      <c r="B165" s="56" t="n">
        <f aca="false">SUM(B166:B171)</f>
        <v>413205</v>
      </c>
    </row>
    <row r="166" customFormat="false" ht="11.25" hidden="false" customHeight="true" outlineLevel="0" collapsed="false">
      <c r="A166" s="53" t="s">
        <v>138</v>
      </c>
      <c r="B166" s="52" t="n">
        <v>25000</v>
      </c>
    </row>
    <row r="167" customFormat="false" ht="22.5" hidden="false" customHeight="true" outlineLevel="0" collapsed="false">
      <c r="A167" s="53" t="s">
        <v>139</v>
      </c>
      <c r="B167" s="52" t="n">
        <v>388205</v>
      </c>
    </row>
    <row r="168" customFormat="false" ht="11.25" hidden="false" customHeight="true" outlineLevel="0" collapsed="false">
      <c r="A168" s="53" t="s">
        <v>140</v>
      </c>
      <c r="B168" s="52"/>
    </row>
    <row r="169" customFormat="false" ht="11.25" hidden="false" customHeight="true" outlineLevel="0" collapsed="false">
      <c r="A169" s="53" t="s">
        <v>141</v>
      </c>
      <c r="B169" s="52"/>
    </row>
    <row r="170" customFormat="false" ht="11.25" hidden="false" customHeight="true" outlineLevel="0" collapsed="false">
      <c r="A170" s="53" t="s">
        <v>142</v>
      </c>
      <c r="B170" s="52"/>
    </row>
    <row r="171" customFormat="false" ht="11.25" hidden="false" customHeight="true" outlineLevel="0" collapsed="false">
      <c r="A171" s="53" t="s">
        <v>143</v>
      </c>
      <c r="B171" s="52"/>
    </row>
    <row r="172" s="50" customFormat="true" ht="11.25" hidden="false" customHeight="false" outlineLevel="0" collapsed="false">
      <c r="A172" s="54" t="s">
        <v>144</v>
      </c>
      <c r="B172" s="49" t="n">
        <f aca="false">B173+B174+B175</f>
        <v>-764059</v>
      </c>
    </row>
    <row r="173" customFormat="false" ht="11.25" hidden="false" customHeight="false" outlineLevel="0" collapsed="false">
      <c r="A173" s="53" t="s">
        <v>145</v>
      </c>
      <c r="B173" s="52" t="n">
        <v>-592615</v>
      </c>
    </row>
    <row r="174" customFormat="false" ht="11.25" hidden="false" customHeight="false" outlineLevel="0" collapsed="false">
      <c r="A174" s="53" t="s">
        <v>146</v>
      </c>
      <c r="B174" s="52" t="n">
        <v>-171444</v>
      </c>
    </row>
    <row r="175" customFormat="false" ht="11.25" hidden="false" customHeight="false" outlineLevel="0" collapsed="false">
      <c r="A175" s="53" t="s">
        <v>147</v>
      </c>
      <c r="B175" s="52"/>
    </row>
    <row r="176" s="50" customFormat="true" ht="11.25" hidden="false" customHeight="false" outlineLevel="0" collapsed="false">
      <c r="A176" s="54" t="s">
        <v>148</v>
      </c>
      <c r="B176" s="49" t="n">
        <f aca="false">B177+B178+B179+B180+B181</f>
        <v>-321777</v>
      </c>
    </row>
    <row r="177" customFormat="false" ht="11.25" hidden="false" customHeight="false" outlineLevel="0" collapsed="false">
      <c r="A177" s="53" t="s">
        <v>149</v>
      </c>
      <c r="B177" s="52" t="n">
        <v>-279559</v>
      </c>
    </row>
    <row r="178" customFormat="false" ht="11.25" hidden="false" customHeight="false" outlineLevel="0" collapsed="false">
      <c r="A178" s="53" t="s">
        <v>150</v>
      </c>
      <c r="B178" s="52" t="n">
        <v>-32118</v>
      </c>
    </row>
    <row r="179" customFormat="false" ht="12" hidden="false" customHeight="true" outlineLevel="0" collapsed="false">
      <c r="A179" s="53" t="s">
        <v>151</v>
      </c>
      <c r="B179" s="52" t="n">
        <v>-10100</v>
      </c>
    </row>
    <row r="180" customFormat="false" ht="11.25" hidden="false" customHeight="false" outlineLevel="0" collapsed="false">
      <c r="A180" s="53" t="s">
        <v>152</v>
      </c>
      <c r="B180" s="52"/>
    </row>
    <row r="181" customFormat="false" ht="11.25" hidden="false" customHeight="false" outlineLevel="0" collapsed="false">
      <c r="A181" s="53" t="s">
        <v>153</v>
      </c>
      <c r="B181" s="52"/>
    </row>
    <row r="182" s="50" customFormat="true" ht="11.25" hidden="false" customHeight="false" outlineLevel="0" collapsed="false">
      <c r="A182" s="54" t="s">
        <v>154</v>
      </c>
      <c r="B182" s="55" t="n">
        <v>-533779</v>
      </c>
    </row>
    <row r="183" s="50" customFormat="true" ht="11.25" hidden="false" customHeight="false" outlineLevel="0" collapsed="false">
      <c r="A183" s="54" t="s">
        <v>155</v>
      </c>
      <c r="B183" s="49" t="n">
        <f aca="false">SUM(B184:B189)</f>
        <v>395101</v>
      </c>
    </row>
    <row r="184" customFormat="false" ht="11.25" hidden="false" customHeight="false" outlineLevel="0" collapsed="false">
      <c r="A184" s="53" t="s">
        <v>156</v>
      </c>
      <c r="B184" s="52" t="n">
        <v>204186</v>
      </c>
    </row>
    <row r="185" customFormat="false" ht="11.25" hidden="false" customHeight="false" outlineLevel="0" collapsed="false">
      <c r="A185" s="53" t="s">
        <v>157</v>
      </c>
      <c r="B185" s="52"/>
    </row>
    <row r="186" customFormat="false" ht="11.25" hidden="false" customHeight="false" outlineLevel="0" collapsed="false">
      <c r="A186" s="53" t="s">
        <v>158</v>
      </c>
      <c r="B186" s="52"/>
    </row>
    <row r="187" customFormat="false" ht="11.25" hidden="false" customHeight="false" outlineLevel="0" collapsed="false">
      <c r="A187" s="53" t="s">
        <v>159</v>
      </c>
      <c r="B187" s="52" t="n">
        <v>190915</v>
      </c>
    </row>
    <row r="188" customFormat="false" ht="11.25" hidden="false" customHeight="false" outlineLevel="0" collapsed="false">
      <c r="A188" s="53" t="s">
        <v>160</v>
      </c>
      <c r="B188" s="52"/>
    </row>
    <row r="189" customFormat="false" ht="11.25" hidden="false" customHeight="false" outlineLevel="0" collapsed="false">
      <c r="A189" s="53" t="s">
        <v>161</v>
      </c>
      <c r="B189" s="52"/>
    </row>
    <row r="190" s="50" customFormat="true" ht="11.25" hidden="false" customHeight="false" outlineLevel="0" collapsed="false">
      <c r="A190" s="54" t="s">
        <v>162</v>
      </c>
      <c r="B190" s="55"/>
    </row>
    <row r="191" s="50" customFormat="true" ht="11.25" hidden="false" customHeight="false" outlineLevel="0" collapsed="false">
      <c r="A191" s="54" t="s">
        <v>163</v>
      </c>
      <c r="B191" s="49" t="n">
        <f aca="false">B192+B193</f>
        <v>67347</v>
      </c>
    </row>
    <row r="192" customFormat="false" ht="11.25" hidden="false" customHeight="false" outlineLevel="0" collapsed="false">
      <c r="A192" s="53" t="s">
        <v>164</v>
      </c>
      <c r="B192" s="52"/>
    </row>
    <row r="193" customFormat="false" ht="11.25" hidden="false" customHeight="false" outlineLevel="0" collapsed="false">
      <c r="A193" s="53" t="s">
        <v>165</v>
      </c>
      <c r="B193" s="52" t="n">
        <v>67347</v>
      </c>
    </row>
    <row r="194" s="50" customFormat="true" ht="11.25" hidden="false" customHeight="false" outlineLevel="0" collapsed="false">
      <c r="A194" s="54" t="s">
        <v>166</v>
      </c>
      <c r="B194" s="49" t="n">
        <f aca="false">B195+B196</f>
        <v>0</v>
      </c>
    </row>
    <row r="195" customFormat="false" ht="11.25" hidden="false" customHeight="false" outlineLevel="0" collapsed="false">
      <c r="A195" s="53" t="s">
        <v>167</v>
      </c>
      <c r="B195" s="52"/>
    </row>
    <row r="196" customFormat="false" ht="11.25" hidden="false" customHeight="false" outlineLevel="0" collapsed="false">
      <c r="A196" s="53" t="s">
        <v>168</v>
      </c>
      <c r="B196" s="52"/>
    </row>
    <row r="197" customFormat="false" ht="22.5" hidden="false" customHeight="false" outlineLevel="0" collapsed="false">
      <c r="A197" s="57" t="s">
        <v>169</v>
      </c>
      <c r="B197" s="58" t="n">
        <f aca="false">B153+B156+B157+B158+B163+B172+B176+B182+B183+B190+B191+B194</f>
        <v>-128799</v>
      </c>
    </row>
    <row r="198" customFormat="false" ht="11.25" hidden="false" customHeight="false" outlineLevel="0" collapsed="false">
      <c r="A198" s="53" t="s">
        <v>170</v>
      </c>
      <c r="B198" s="56" t="n">
        <f aca="false">B199+B202</f>
        <v>38049</v>
      </c>
    </row>
    <row r="199" customFormat="false" ht="11.25" hidden="false" customHeight="false" outlineLevel="0" collapsed="false">
      <c r="A199" s="53" t="s">
        <v>171</v>
      </c>
      <c r="B199" s="56" t="n">
        <f aca="false">B200+B201</f>
        <v>0</v>
      </c>
    </row>
    <row r="200" customFormat="false" ht="11.25" hidden="false" customHeight="false" outlineLevel="0" collapsed="false">
      <c r="A200" s="53" t="s">
        <v>172</v>
      </c>
      <c r="B200" s="52"/>
    </row>
    <row r="201" customFormat="false" ht="11.25" hidden="false" customHeight="false" outlineLevel="0" collapsed="false">
      <c r="A201" s="53" t="s">
        <v>173</v>
      </c>
      <c r="B201" s="52"/>
    </row>
    <row r="202" customFormat="false" ht="11.25" hidden="false" customHeight="false" outlineLevel="0" collapsed="false">
      <c r="A202" s="53" t="s">
        <v>174</v>
      </c>
      <c r="B202" s="56" t="n">
        <f aca="false">B203+B204</f>
        <v>38049</v>
      </c>
    </row>
    <row r="203" customFormat="false" ht="11.25" hidden="false" customHeight="false" outlineLevel="0" collapsed="false">
      <c r="A203" s="53" t="s">
        <v>175</v>
      </c>
      <c r="B203" s="52"/>
    </row>
    <row r="204" customFormat="false" ht="11.25" hidden="false" customHeight="false" outlineLevel="0" collapsed="false">
      <c r="A204" s="53" t="s">
        <v>176</v>
      </c>
      <c r="B204" s="52" t="n">
        <v>38049</v>
      </c>
    </row>
    <row r="205" customFormat="false" ht="11.25" hidden="false" customHeight="false" outlineLevel="0" collapsed="false">
      <c r="A205" s="53" t="s">
        <v>177</v>
      </c>
      <c r="B205" s="56" t="n">
        <f aca="false">B206+B207+B208</f>
        <v>0</v>
      </c>
    </row>
    <row r="206" customFormat="false" ht="11.25" hidden="false" customHeight="false" outlineLevel="0" collapsed="false">
      <c r="A206" s="53" t="s">
        <v>178</v>
      </c>
      <c r="B206" s="52"/>
    </row>
    <row r="207" customFormat="false" ht="11.25" hidden="false" customHeight="false" outlineLevel="0" collapsed="false">
      <c r="A207" s="53" t="s">
        <v>179</v>
      </c>
      <c r="B207" s="52"/>
    </row>
    <row r="208" customFormat="false" ht="11.25" hidden="false" customHeight="false" outlineLevel="0" collapsed="false">
      <c r="A208" s="53" t="s">
        <v>180</v>
      </c>
      <c r="B208" s="52"/>
    </row>
    <row r="209" customFormat="false" ht="11.25" hidden="false" customHeight="false" outlineLevel="0" collapsed="false">
      <c r="A209" s="53" t="s">
        <v>181</v>
      </c>
      <c r="B209" s="56" t="n">
        <f aca="false">B210+B211</f>
        <v>0</v>
      </c>
    </row>
    <row r="210" customFormat="false" ht="11.25" hidden="false" customHeight="false" outlineLevel="0" collapsed="false">
      <c r="A210" s="53" t="s">
        <v>182</v>
      </c>
      <c r="B210" s="52"/>
    </row>
    <row r="211" customFormat="false" ht="12" hidden="false" customHeight="true" outlineLevel="0" collapsed="false">
      <c r="A211" s="53" t="s">
        <v>183</v>
      </c>
      <c r="B211" s="52"/>
    </row>
    <row r="212" customFormat="false" ht="11.25" hidden="false" customHeight="false" outlineLevel="0" collapsed="false">
      <c r="A212" s="53" t="s">
        <v>184</v>
      </c>
      <c r="B212" s="52"/>
    </row>
    <row r="213" customFormat="false" ht="12.75" hidden="false" customHeight="true" outlineLevel="0" collapsed="false">
      <c r="A213" s="53" t="s">
        <v>185</v>
      </c>
      <c r="B213" s="56" t="n">
        <f aca="false">B214+B215</f>
        <v>15750</v>
      </c>
    </row>
    <row r="214" customFormat="false" ht="11.25" hidden="false" customHeight="false" outlineLevel="0" collapsed="false">
      <c r="A214" s="53" t="s">
        <v>164</v>
      </c>
      <c r="B214" s="52"/>
    </row>
    <row r="215" customFormat="false" ht="11.25" hidden="false" customHeight="false" outlineLevel="0" collapsed="false">
      <c r="A215" s="53" t="s">
        <v>165</v>
      </c>
      <c r="B215" s="52" t="n">
        <v>15750</v>
      </c>
    </row>
    <row r="216" customFormat="false" ht="15" hidden="false" customHeight="true" outlineLevel="0" collapsed="false">
      <c r="A216" s="57" t="s">
        <v>186</v>
      </c>
      <c r="B216" s="58" t="n">
        <f aca="false">B198+B205+B209+B212+B213</f>
        <v>53799</v>
      </c>
    </row>
    <row r="217" customFormat="false" ht="18.75" hidden="false" customHeight="true" outlineLevel="0" collapsed="false">
      <c r="A217" s="57" t="s">
        <v>187</v>
      </c>
      <c r="B217" s="58" t="n">
        <f aca="false">B197+B216</f>
        <v>-75000</v>
      </c>
    </row>
    <row r="218" customFormat="false" ht="11.25" hidden="false" customHeight="false" outlineLevel="0" collapsed="false">
      <c r="A218" s="53" t="s">
        <v>188</v>
      </c>
      <c r="B218" s="52"/>
    </row>
    <row r="219" customFormat="false" ht="22.5" hidden="false" customHeight="false" outlineLevel="0" collapsed="false">
      <c r="A219" s="57" t="s">
        <v>189</v>
      </c>
      <c r="B219" s="58" t="n">
        <f aca="false">B217+B218</f>
        <v>-75000</v>
      </c>
    </row>
    <row r="220" customFormat="false" ht="11.25" hidden="false" customHeight="false" outlineLevel="0" collapsed="false">
      <c r="A220" s="54" t="s">
        <v>190</v>
      </c>
      <c r="B220" s="52"/>
    </row>
    <row r="221" customFormat="false" ht="11.25" hidden="false" customHeight="false" outlineLevel="0" collapsed="false">
      <c r="A221" s="53" t="s">
        <v>191</v>
      </c>
      <c r="B221" s="52"/>
    </row>
    <row r="222" customFormat="false" ht="19.5" hidden="false" customHeight="true" outlineLevel="0" collapsed="false">
      <c r="A222" s="57" t="s">
        <v>192</v>
      </c>
      <c r="B222" s="58" t="n">
        <f aca="false">B219+B221</f>
        <v>-75000</v>
      </c>
    </row>
  </sheetData>
  <mergeCells count="2">
    <mergeCell ref="A71:A72"/>
    <mergeCell ref="B71:B72"/>
  </mergeCells>
  <dataValidations count="3">
    <dataValidation allowBlank="true" error="Sólo datos con decimales" errorStyle="stop" operator="between" showDropDown="false" showErrorMessage="true" showInputMessage="true" sqref="B73:B149" type="whole">
      <formula1>-200000000000</formula1>
      <formula2>200000000000</formula2>
    </dataValidation>
    <dataValidation allowBlank="true" error="Sólo datos sin decimales" errorStyle="stop" operator="between" showDropDown="false" showErrorMessage="true" showInputMessage="true" sqref="B8:B69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3:B222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4" right="0.490277777777778" top="0.759722222222222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13.03125" defaultRowHeight="11.25" zeroHeight="false" outlineLevelRow="0" outlineLevelCol="0"/>
  <cols>
    <col collapsed="false" customWidth="true" hidden="false" outlineLevel="0" max="1" min="1" style="17" width="59.57"/>
    <col collapsed="false" customWidth="true" hidden="false" outlineLevel="0" max="2" min="2" style="17" width="10.71"/>
    <col collapsed="false" customWidth="false" hidden="false" outlineLevel="0" max="251" min="3" style="17" width="13.02"/>
    <col collapsed="false" customWidth="true" hidden="false" outlineLevel="0" max="252" min="252" style="17" width="59.57"/>
    <col collapsed="false" customWidth="true" hidden="false" outlineLevel="0" max="253" min="253" style="17" width="11.3"/>
    <col collapsed="false" customWidth="true" hidden="false" outlineLevel="0" max="254" min="254" style="17" width="11.14"/>
    <col collapsed="false" customWidth="true" hidden="false" outlineLevel="0" max="255" min="255" style="17" width="10.71"/>
    <col collapsed="false" customWidth="true" hidden="false" outlineLevel="0" max="256" min="256" style="17" width="10.58"/>
    <col collapsed="false" customWidth="true" hidden="false" outlineLevel="0" max="257" min="257" style="17" width="10.85"/>
    <col collapsed="false" customWidth="true" hidden="false" outlineLevel="0" max="258" min="258" style="17" width="10.71"/>
    <col collapsed="false" customWidth="false" hidden="false" outlineLevel="0" max="507" min="259" style="17" width="13.02"/>
    <col collapsed="false" customWidth="true" hidden="false" outlineLevel="0" max="508" min="508" style="17" width="59.57"/>
    <col collapsed="false" customWidth="true" hidden="false" outlineLevel="0" max="509" min="509" style="17" width="11.3"/>
    <col collapsed="false" customWidth="true" hidden="false" outlineLevel="0" max="510" min="510" style="17" width="11.14"/>
    <col collapsed="false" customWidth="true" hidden="false" outlineLevel="0" max="511" min="511" style="17" width="10.71"/>
    <col collapsed="false" customWidth="true" hidden="false" outlineLevel="0" max="512" min="512" style="17" width="10.58"/>
    <col collapsed="false" customWidth="true" hidden="false" outlineLevel="0" max="513" min="513" style="17" width="10.85"/>
    <col collapsed="false" customWidth="true" hidden="false" outlineLevel="0" max="514" min="514" style="17" width="10.71"/>
    <col collapsed="false" customWidth="false" hidden="false" outlineLevel="0" max="763" min="515" style="17" width="13.02"/>
    <col collapsed="false" customWidth="true" hidden="false" outlineLevel="0" max="764" min="764" style="17" width="59.57"/>
    <col collapsed="false" customWidth="true" hidden="false" outlineLevel="0" max="765" min="765" style="17" width="11.3"/>
    <col collapsed="false" customWidth="true" hidden="false" outlineLevel="0" max="766" min="766" style="17" width="11.14"/>
    <col collapsed="false" customWidth="true" hidden="false" outlineLevel="0" max="767" min="767" style="17" width="10.71"/>
    <col collapsed="false" customWidth="true" hidden="false" outlineLevel="0" max="768" min="768" style="17" width="10.58"/>
    <col collapsed="false" customWidth="true" hidden="false" outlineLevel="0" max="769" min="769" style="17" width="10.85"/>
    <col collapsed="false" customWidth="true" hidden="false" outlineLevel="0" max="770" min="770" style="17" width="10.71"/>
    <col collapsed="false" customWidth="false" hidden="false" outlineLevel="0" max="1019" min="771" style="17" width="13.02"/>
    <col collapsed="false" customWidth="true" hidden="false" outlineLevel="0" max="1020" min="1020" style="17" width="59.57"/>
    <col collapsed="false" customWidth="true" hidden="false" outlineLevel="0" max="1021" min="1021" style="17" width="11.3"/>
    <col collapsed="false" customWidth="true" hidden="false" outlineLevel="0" max="1022" min="1022" style="17" width="11.14"/>
    <col collapsed="false" customWidth="true" hidden="false" outlineLevel="0" max="1023" min="1023" style="17" width="10.71"/>
    <col collapsed="false" customWidth="true" hidden="false" outlineLevel="0" max="1024" min="1024" style="17" width="10.58"/>
  </cols>
  <sheetData>
    <row r="1" s="4" customFormat="true" ht="12" hidden="false" customHeight="false" outlineLevel="0" collapsed="false">
      <c r="A1" s="2" t="s">
        <v>194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10" customFormat="true" ht="27" hidden="false" customHeight="true" outlineLevel="0" collapsed="false">
      <c r="A7" s="8" t="s">
        <v>3</v>
      </c>
      <c r="B7" s="9"/>
    </row>
    <row r="8" s="4" customFormat="true" ht="18" hidden="false" customHeight="true" outlineLevel="0" collapsed="false">
      <c r="A8" s="11" t="s">
        <v>4</v>
      </c>
      <c r="B8" s="12" t="n">
        <f aca="false">B9+B16+B20+B23+B29+B35</f>
        <v>8631630</v>
      </c>
    </row>
    <row r="9" s="4" customFormat="true" ht="11.25" hidden="false" customHeight="false" outlineLevel="0" collapsed="false">
      <c r="A9" s="13" t="s">
        <v>5</v>
      </c>
      <c r="B9" s="14" t="n">
        <f aca="false">SUM(B10:B15)</f>
        <v>932164</v>
      </c>
    </row>
    <row r="10" customFormat="false" ht="11.25" hidden="false" customHeight="false" outlineLevel="0" collapsed="false">
      <c r="A10" s="15" t="s">
        <v>6</v>
      </c>
      <c r="B10" s="16"/>
    </row>
    <row r="11" customFormat="false" ht="11.25" hidden="false" customHeight="false" outlineLevel="0" collapsed="false">
      <c r="A11" s="15" t="s">
        <v>7</v>
      </c>
      <c r="B11" s="16"/>
    </row>
    <row r="12" customFormat="false" ht="11.25" hidden="false" customHeight="false" outlineLevel="0" collapsed="false">
      <c r="A12" s="15" t="s">
        <v>8</v>
      </c>
      <c r="B12" s="16" t="n">
        <v>802</v>
      </c>
    </row>
    <row r="13" customFormat="false" ht="11.25" hidden="false" customHeight="false" outlineLevel="0" collapsed="false">
      <c r="A13" s="15" t="s">
        <v>9</v>
      </c>
      <c r="B13" s="16"/>
    </row>
    <row r="14" customFormat="false" ht="11.25" hidden="false" customHeight="false" outlineLevel="0" collapsed="false">
      <c r="A14" s="15" t="s">
        <v>10</v>
      </c>
      <c r="B14" s="16" t="n">
        <v>0</v>
      </c>
    </row>
    <row r="15" customFormat="false" ht="11.25" hidden="false" customHeight="false" outlineLevel="0" collapsed="false">
      <c r="A15" s="15" t="s">
        <v>11</v>
      </c>
      <c r="B15" s="16" t="n">
        <v>931362</v>
      </c>
    </row>
    <row r="16" s="4" customFormat="true" ht="11.25" hidden="false" customHeight="false" outlineLevel="0" collapsed="false">
      <c r="A16" s="13" t="s">
        <v>12</v>
      </c>
      <c r="B16" s="14" t="n">
        <f aca="false">SUM(B17:B19)</f>
        <v>94254</v>
      </c>
    </row>
    <row r="17" customFormat="false" ht="11.25" hidden="false" customHeight="false" outlineLevel="0" collapsed="false">
      <c r="A17" s="15" t="s">
        <v>13</v>
      </c>
      <c r="B17" s="16"/>
    </row>
    <row r="18" customFormat="false" ht="11.25" hidden="false" customHeight="false" outlineLevel="0" collapsed="false">
      <c r="A18" s="18" t="s">
        <v>14</v>
      </c>
      <c r="B18" s="16" t="n">
        <v>94254</v>
      </c>
    </row>
    <row r="19" customFormat="false" ht="11.25" hidden="false" customHeight="false" outlineLevel="0" collapsed="false">
      <c r="A19" s="15" t="s">
        <v>15</v>
      </c>
      <c r="B19" s="16"/>
    </row>
    <row r="20" s="4" customFormat="true" ht="11.25" hidden="false" customHeight="false" outlineLevel="0" collapsed="false">
      <c r="A20" s="13" t="s">
        <v>16</v>
      </c>
      <c r="B20" s="14" t="n">
        <f aca="false">B21+B22</f>
        <v>5457492</v>
      </c>
    </row>
    <row r="21" customFormat="false" ht="11.25" hidden="false" customHeight="false" outlineLevel="0" collapsed="false">
      <c r="A21" s="15" t="s">
        <v>17</v>
      </c>
      <c r="B21" s="16" t="n">
        <v>338303</v>
      </c>
    </row>
    <row r="22" customFormat="false" ht="11.25" hidden="false" customHeight="false" outlineLevel="0" collapsed="false">
      <c r="A22" s="18" t="s">
        <v>18</v>
      </c>
      <c r="B22" s="16" t="n">
        <v>5119189</v>
      </c>
    </row>
    <row r="23" s="4" customFormat="true" ht="11.25" hidden="false" customHeight="false" outlineLevel="0" collapsed="false">
      <c r="A23" s="19" t="s">
        <v>19</v>
      </c>
      <c r="B23" s="14" t="n">
        <f aca="false">SUM(B24:B28)</f>
        <v>0</v>
      </c>
    </row>
    <row r="24" customFormat="false" ht="11.25" hidden="false" customHeight="false" outlineLevel="0" collapsed="false">
      <c r="A24" s="15" t="s">
        <v>20</v>
      </c>
      <c r="B24" s="16"/>
    </row>
    <row r="25" customFormat="false" ht="11.25" hidden="false" customHeight="false" outlineLevel="0" collapsed="false">
      <c r="A25" s="15" t="s">
        <v>21</v>
      </c>
      <c r="B25" s="16"/>
    </row>
    <row r="26" customFormat="false" ht="11.25" hidden="false" customHeight="false" outlineLevel="0" collapsed="false">
      <c r="A26" s="15" t="s">
        <v>22</v>
      </c>
      <c r="B26" s="16"/>
    </row>
    <row r="27" customFormat="false" ht="11.25" hidden="false" customHeight="false" outlineLevel="0" collapsed="false">
      <c r="A27" s="15" t="s">
        <v>23</v>
      </c>
      <c r="B27" s="16"/>
    </row>
    <row r="28" customFormat="false" ht="11.25" hidden="false" customHeight="false" outlineLevel="0" collapsed="false">
      <c r="A28" s="15" t="s">
        <v>24</v>
      </c>
      <c r="B28" s="16"/>
    </row>
    <row r="29" s="4" customFormat="true" ht="11.25" hidden="false" customHeight="false" outlineLevel="0" collapsed="false">
      <c r="A29" s="13" t="s">
        <v>25</v>
      </c>
      <c r="B29" s="14" t="n">
        <f aca="false">SUM(B30:B34)</f>
        <v>2147448</v>
      </c>
    </row>
    <row r="30" customFormat="false" ht="11.25" hidden="false" customHeight="false" outlineLevel="0" collapsed="false">
      <c r="A30" s="15" t="s">
        <v>20</v>
      </c>
      <c r="B30" s="16"/>
    </row>
    <row r="31" customFormat="false" ht="11.25" hidden="false" customHeight="false" outlineLevel="0" collapsed="false">
      <c r="A31" s="15" t="s">
        <v>26</v>
      </c>
      <c r="B31" s="16" t="n">
        <v>2147448</v>
      </c>
    </row>
    <row r="32" customFormat="false" ht="11.25" hidden="false" customHeight="false" outlineLevel="0" collapsed="false">
      <c r="A32" s="15" t="s">
        <v>22</v>
      </c>
      <c r="B32" s="16"/>
    </row>
    <row r="33" customFormat="false" ht="11.25" hidden="false" customHeight="false" outlineLevel="0" collapsed="false">
      <c r="A33" s="15" t="s">
        <v>23</v>
      </c>
      <c r="B33" s="16"/>
    </row>
    <row r="34" customFormat="false" ht="11.25" hidden="false" customHeight="false" outlineLevel="0" collapsed="false">
      <c r="A34" s="15" t="s">
        <v>24</v>
      </c>
      <c r="B34" s="16"/>
    </row>
    <row r="35" s="4" customFormat="true" ht="11.25" hidden="false" customHeight="false" outlineLevel="0" collapsed="false">
      <c r="A35" s="13" t="s">
        <v>27</v>
      </c>
      <c r="B35" s="20" t="n">
        <v>272</v>
      </c>
    </row>
    <row r="36" s="4" customFormat="true" ht="18.75" hidden="false" customHeight="true" outlineLevel="0" collapsed="false">
      <c r="A36" s="11" t="s">
        <v>28</v>
      </c>
      <c r="B36" s="12" t="n">
        <f aca="false">B37+B38+B45+B53+B59+B65+B66</f>
        <v>4014980</v>
      </c>
    </row>
    <row r="37" s="4" customFormat="true" ht="11.25" hidden="false" customHeight="false" outlineLevel="0" collapsed="false">
      <c r="A37" s="13" t="s">
        <v>29</v>
      </c>
      <c r="B37" s="20"/>
    </row>
    <row r="38" s="4" customFormat="true" ht="11.25" hidden="false" customHeight="false" outlineLevel="0" collapsed="false">
      <c r="A38" s="13" t="s">
        <v>30</v>
      </c>
      <c r="B38" s="14" t="n">
        <f aca="false">SUM(B39:B44)</f>
        <v>0</v>
      </c>
    </row>
    <row r="39" customFormat="false" ht="11.25" hidden="false" customHeight="false" outlineLevel="0" collapsed="false">
      <c r="A39" s="15" t="s">
        <v>31</v>
      </c>
      <c r="B39" s="16"/>
    </row>
    <row r="40" customFormat="false" ht="11.25" hidden="false" customHeight="false" outlineLevel="0" collapsed="false">
      <c r="A40" s="15" t="s">
        <v>32</v>
      </c>
      <c r="B40" s="16"/>
    </row>
    <row r="41" customFormat="false" ht="11.25" hidden="false" customHeight="false" outlineLevel="0" collapsed="false">
      <c r="A41" s="15" t="s">
        <v>33</v>
      </c>
      <c r="B41" s="16"/>
    </row>
    <row r="42" customFormat="false" ht="11.25" hidden="false" customHeight="false" outlineLevel="0" collapsed="false">
      <c r="A42" s="15" t="s">
        <v>34</v>
      </c>
      <c r="B42" s="16"/>
    </row>
    <row r="43" customFormat="false" ht="11.25" hidden="false" customHeight="false" outlineLevel="0" collapsed="false">
      <c r="A43" s="18" t="s">
        <v>35</v>
      </c>
      <c r="B43" s="16"/>
    </row>
    <row r="44" customFormat="false" ht="11.25" hidden="false" customHeight="false" outlineLevel="0" collapsed="false">
      <c r="A44" s="15" t="s">
        <v>36</v>
      </c>
      <c r="B44" s="16"/>
    </row>
    <row r="45" s="4" customFormat="true" ht="11.25" hidden="false" customHeight="false" outlineLevel="0" collapsed="false">
      <c r="A45" s="13" t="s">
        <v>37</v>
      </c>
      <c r="B45" s="14" t="n">
        <f aca="false">SUM(B46:B52)</f>
        <v>765122</v>
      </c>
    </row>
    <row r="46" customFormat="false" ht="11.25" hidden="false" customHeight="false" outlineLevel="0" collapsed="false">
      <c r="A46" s="15" t="s">
        <v>38</v>
      </c>
      <c r="B46" s="16" t="n">
        <v>160889</v>
      </c>
    </row>
    <row r="47" customFormat="false" ht="11.25" hidden="false" customHeight="false" outlineLevel="0" collapsed="false">
      <c r="A47" s="15" t="s">
        <v>39</v>
      </c>
      <c r="B47" s="16"/>
    </row>
    <row r="48" customFormat="false" ht="11.25" hidden="false" customHeight="false" outlineLevel="0" collapsed="false">
      <c r="A48" s="15" t="s">
        <v>40</v>
      </c>
      <c r="B48" s="16" t="n">
        <v>98</v>
      </c>
    </row>
    <row r="49" customFormat="false" ht="11.25" hidden="false" customHeight="false" outlineLevel="0" collapsed="false">
      <c r="A49" s="15" t="s">
        <v>41</v>
      </c>
      <c r="B49" s="16"/>
    </row>
    <row r="50" customFormat="false" ht="11.25" hidden="false" customHeight="false" outlineLevel="0" collapsed="false">
      <c r="A50" s="15" t="s">
        <v>42</v>
      </c>
      <c r="B50" s="16" t="n">
        <v>143561</v>
      </c>
    </row>
    <row r="51" customFormat="false" ht="11.25" hidden="false" customHeight="false" outlineLevel="0" collapsed="false">
      <c r="A51" s="15" t="s">
        <v>43</v>
      </c>
      <c r="B51" s="16" t="n">
        <v>460574</v>
      </c>
    </row>
    <row r="52" customFormat="false" ht="11.25" hidden="false" customHeight="false" outlineLevel="0" collapsed="false">
      <c r="A52" s="15" t="s">
        <v>44</v>
      </c>
      <c r="B52" s="16"/>
    </row>
    <row r="53" s="4" customFormat="true" ht="11.25" hidden="false" customHeight="false" outlineLevel="0" collapsed="false">
      <c r="A53" s="19" t="s">
        <v>45</v>
      </c>
      <c r="B53" s="14" t="n">
        <f aca="false">SUM(B54:B58)</f>
        <v>0</v>
      </c>
    </row>
    <row r="54" customFormat="false" ht="11.25" hidden="false" customHeight="false" outlineLevel="0" collapsed="false">
      <c r="A54" s="15" t="s">
        <v>20</v>
      </c>
      <c r="B54" s="16"/>
    </row>
    <row r="55" customFormat="false" ht="11.25" hidden="false" customHeight="false" outlineLevel="0" collapsed="false">
      <c r="A55" s="15" t="s">
        <v>21</v>
      </c>
      <c r="B55" s="16"/>
    </row>
    <row r="56" customFormat="false" ht="11.25" hidden="false" customHeight="false" outlineLevel="0" collapsed="false">
      <c r="A56" s="15" t="s">
        <v>22</v>
      </c>
      <c r="B56" s="16"/>
    </row>
    <row r="57" customFormat="false" ht="11.25" hidden="false" customHeight="false" outlineLevel="0" collapsed="false">
      <c r="A57" s="15" t="s">
        <v>23</v>
      </c>
      <c r="B57" s="16"/>
    </row>
    <row r="58" customFormat="false" ht="11.25" hidden="false" customHeight="false" outlineLevel="0" collapsed="false">
      <c r="A58" s="15" t="s">
        <v>24</v>
      </c>
      <c r="B58" s="16"/>
    </row>
    <row r="59" s="4" customFormat="true" ht="11.25" hidden="false" customHeight="false" outlineLevel="0" collapsed="false">
      <c r="A59" s="13" t="s">
        <v>46</v>
      </c>
      <c r="B59" s="14" t="n">
        <f aca="false">SUM(B60:B64)</f>
        <v>2364908</v>
      </c>
    </row>
    <row r="60" customFormat="false" ht="11.25" hidden="false" customHeight="false" outlineLevel="0" collapsed="false">
      <c r="A60" s="15" t="s">
        <v>20</v>
      </c>
      <c r="B60" s="16"/>
    </row>
    <row r="61" customFormat="false" ht="11.25" hidden="false" customHeight="false" outlineLevel="0" collapsed="false">
      <c r="A61" s="15" t="s">
        <v>21</v>
      </c>
      <c r="B61" s="16" t="n">
        <v>264908</v>
      </c>
    </row>
    <row r="62" customFormat="false" ht="11.25" hidden="false" customHeight="false" outlineLevel="0" collapsed="false">
      <c r="A62" s="15" t="s">
        <v>22</v>
      </c>
      <c r="B62" s="16" t="n">
        <v>2100000</v>
      </c>
    </row>
    <row r="63" customFormat="false" ht="11.25" hidden="false" customHeight="false" outlineLevel="0" collapsed="false">
      <c r="A63" s="15" t="s">
        <v>23</v>
      </c>
      <c r="B63" s="16"/>
    </row>
    <row r="64" customFormat="false" ht="11.25" hidden="false" customHeight="false" outlineLevel="0" collapsed="false">
      <c r="A64" s="15" t="s">
        <v>24</v>
      </c>
      <c r="B64" s="16"/>
    </row>
    <row r="65" s="4" customFormat="true" ht="11.25" hidden="false" customHeight="false" outlineLevel="0" collapsed="false">
      <c r="A65" s="13" t="s">
        <v>47</v>
      </c>
      <c r="B65" s="20" t="n">
        <v>5931</v>
      </c>
    </row>
    <row r="66" s="4" customFormat="true" ht="11.25" hidden="false" customHeight="false" outlineLevel="0" collapsed="false">
      <c r="A66" s="13" t="s">
        <v>48</v>
      </c>
      <c r="B66" s="14" t="n">
        <f aca="false">B67+B68</f>
        <v>879019</v>
      </c>
    </row>
    <row r="67" customFormat="false" ht="11.25" hidden="false" customHeight="false" outlineLevel="0" collapsed="false">
      <c r="A67" s="15" t="s">
        <v>49</v>
      </c>
      <c r="B67" s="16" t="n">
        <v>879019</v>
      </c>
    </row>
    <row r="68" customFormat="false" ht="11.25" hidden="false" customHeight="false" outlineLevel="0" collapsed="false">
      <c r="A68" s="15" t="s">
        <v>50</v>
      </c>
      <c r="B68" s="16"/>
    </row>
    <row r="69" s="4" customFormat="true" ht="19.5" hidden="false" customHeight="true" outlineLevel="0" collapsed="false">
      <c r="A69" s="11" t="s">
        <v>51</v>
      </c>
      <c r="B69" s="12" t="n">
        <f aca="false">B8+B36</f>
        <v>12646610</v>
      </c>
      <c r="C69" s="17"/>
    </row>
    <row r="70" s="4" customFormat="true" ht="11.25" hidden="false" customHeight="false" outlineLevel="0" collapsed="false">
      <c r="A70" s="21"/>
      <c r="B70" s="21"/>
      <c r="C70" s="21"/>
    </row>
    <row r="71" customFormat="false" ht="12.75" hidden="false" customHeight="true" outlineLevel="0" collapsed="false">
      <c r="A71" s="22" t="s">
        <v>52</v>
      </c>
      <c r="B71" s="23"/>
    </row>
    <row r="72" s="4" customFormat="true" ht="11.25" hidden="false" customHeight="true" outlineLevel="0" collapsed="false">
      <c r="A72" s="22"/>
      <c r="B72" s="23"/>
    </row>
    <row r="73" s="4" customFormat="true" ht="18" hidden="false" customHeight="true" outlineLevel="0" collapsed="false">
      <c r="A73" s="11" t="s">
        <v>53</v>
      </c>
      <c r="B73" s="12" t="n">
        <f aca="false">B74+B102+B106</f>
        <v>11303679</v>
      </c>
    </row>
    <row r="74" s="4" customFormat="true" ht="11.25" hidden="false" customHeight="false" outlineLevel="0" collapsed="false">
      <c r="A74" s="13" t="s">
        <v>54</v>
      </c>
      <c r="B74" s="14" t="n">
        <f aca="false">B75+B84+B85-ABS(B88)+B89+B92+B99-ABS(B100)+B101</f>
        <v>8815854</v>
      </c>
    </row>
    <row r="75" customFormat="false" ht="11.25" hidden="false" customHeight="false" outlineLevel="0" collapsed="false">
      <c r="A75" s="15" t="s">
        <v>55</v>
      </c>
      <c r="B75" s="24" t="n">
        <f aca="false">B76+B80</f>
        <v>8634441</v>
      </c>
    </row>
    <row r="76" customFormat="false" ht="11.25" hidden="false" customHeight="false" outlineLevel="0" collapsed="false">
      <c r="A76" s="15" t="s">
        <v>56</v>
      </c>
      <c r="B76" s="24" t="n">
        <f aca="false">SUM(B77:B79)</f>
        <v>8634441</v>
      </c>
    </row>
    <row r="77" customFormat="false" ht="11.25" hidden="false" customHeight="false" outlineLevel="0" collapsed="false">
      <c r="A77" s="15" t="s">
        <v>57</v>
      </c>
      <c r="B77" s="16"/>
    </row>
    <row r="78" customFormat="false" ht="12.75" hidden="false" customHeight="true" outlineLevel="0" collapsed="false">
      <c r="A78" s="25" t="s">
        <v>58</v>
      </c>
      <c r="B78" s="16" t="n">
        <v>8634441</v>
      </c>
    </row>
    <row r="79" customFormat="false" ht="11.25" hidden="false" customHeight="false" outlineLevel="0" collapsed="false">
      <c r="A79" s="15" t="s">
        <v>59</v>
      </c>
      <c r="B79" s="16"/>
    </row>
    <row r="80" customFormat="false" ht="11.25" hidden="false" customHeight="false" outlineLevel="0" collapsed="false">
      <c r="A80" s="15" t="s">
        <v>60</v>
      </c>
      <c r="B80" s="26" t="n">
        <f aca="false">SUM(B81:B83)</f>
        <v>0</v>
      </c>
    </row>
    <row r="81" customFormat="false" ht="11.25" hidden="false" customHeight="false" outlineLevel="0" collapsed="false">
      <c r="A81" s="15" t="s">
        <v>61</v>
      </c>
      <c r="B81" s="27"/>
    </row>
    <row r="82" customFormat="false" ht="11.25" hidden="false" customHeight="false" outlineLevel="0" collapsed="false">
      <c r="A82" s="15" t="s">
        <v>62</v>
      </c>
      <c r="B82" s="27"/>
    </row>
    <row r="83" customFormat="false" ht="11.25" hidden="false" customHeight="false" outlineLevel="0" collapsed="false">
      <c r="A83" s="15" t="s">
        <v>63</v>
      </c>
      <c r="B83" s="27"/>
    </row>
    <row r="84" customFormat="false" ht="11.25" hidden="false" customHeight="false" outlineLevel="0" collapsed="false">
      <c r="A84" s="15" t="s">
        <v>64</v>
      </c>
      <c r="B84" s="16" t="n">
        <v>114192</v>
      </c>
    </row>
    <row r="85" customFormat="false" ht="11.25" hidden="false" customHeight="false" outlineLevel="0" collapsed="false">
      <c r="A85" s="15" t="s">
        <v>65</v>
      </c>
      <c r="B85" s="28" t="n">
        <f aca="false">B86+B87</f>
        <v>408343</v>
      </c>
    </row>
    <row r="86" customFormat="false" ht="11.25" hidden="false" customHeight="false" outlineLevel="0" collapsed="false">
      <c r="A86" s="15" t="s">
        <v>66</v>
      </c>
      <c r="B86" s="16"/>
    </row>
    <row r="87" customFormat="false" ht="11.25" hidden="false" customHeight="false" outlineLevel="0" collapsed="false">
      <c r="A87" s="15" t="s">
        <v>67</v>
      </c>
      <c r="B87" s="16" t="n">
        <v>408343</v>
      </c>
    </row>
    <row r="88" customFormat="false" ht="11.25" hidden="false" customHeight="false" outlineLevel="0" collapsed="false">
      <c r="A88" s="18" t="s">
        <v>68</v>
      </c>
      <c r="B88" s="29"/>
    </row>
    <row r="89" customFormat="false" ht="11.25" hidden="false" customHeight="false" outlineLevel="0" collapsed="false">
      <c r="A89" s="15" t="s">
        <v>69</v>
      </c>
      <c r="B89" s="28" t="n">
        <f aca="false">B90-ABS(B91)</f>
        <v>-309225</v>
      </c>
    </row>
    <row r="90" customFormat="false" ht="11.25" hidden="false" customHeight="false" outlineLevel="0" collapsed="false">
      <c r="A90" s="15" t="s">
        <v>70</v>
      </c>
      <c r="B90" s="16"/>
    </row>
    <row r="91" customFormat="false" ht="11.25" hidden="false" customHeight="false" outlineLevel="0" collapsed="false">
      <c r="A91" s="15" t="s">
        <v>71</v>
      </c>
      <c r="B91" s="29" t="n">
        <v>-309225</v>
      </c>
    </row>
    <row r="92" customFormat="false" ht="11.25" hidden="false" customHeight="false" outlineLevel="0" collapsed="false">
      <c r="A92" s="15" t="s">
        <v>72</v>
      </c>
      <c r="B92" s="24" t="n">
        <f aca="false">SUM(B93:B98)</f>
        <v>0</v>
      </c>
    </row>
    <row r="93" customFormat="false" ht="11.25" hidden="false" customHeight="false" outlineLevel="0" collapsed="false">
      <c r="A93" s="15" t="s">
        <v>73</v>
      </c>
      <c r="B93" s="16"/>
    </row>
    <row r="94" customFormat="false" ht="22.5" hidden="false" customHeight="false" outlineLevel="0" collapsed="false">
      <c r="A94" s="25" t="s">
        <v>74</v>
      </c>
      <c r="B94" s="16"/>
    </row>
    <row r="95" customFormat="false" ht="11.25" hidden="false" customHeight="false" outlineLevel="0" collapsed="false">
      <c r="A95" s="15" t="s">
        <v>75</v>
      </c>
      <c r="B95" s="16"/>
    </row>
    <row r="96" customFormat="false" ht="11.25" hidden="false" customHeight="false" outlineLevel="0" collapsed="false">
      <c r="A96" s="15" t="s">
        <v>76</v>
      </c>
      <c r="B96" s="16"/>
    </row>
    <row r="97" customFormat="false" ht="22.5" hidden="false" customHeight="false" outlineLevel="0" collapsed="false">
      <c r="A97" s="25" t="s">
        <v>77</v>
      </c>
      <c r="B97" s="16"/>
    </row>
    <row r="98" customFormat="false" ht="11.25" hidden="false" customHeight="false" outlineLevel="0" collapsed="false">
      <c r="A98" s="15" t="s">
        <v>78</v>
      </c>
      <c r="B98" s="16"/>
    </row>
    <row r="99" customFormat="false" ht="11.25" hidden="false" customHeight="false" outlineLevel="0" collapsed="false">
      <c r="A99" s="15" t="s">
        <v>79</v>
      </c>
      <c r="B99" s="59" t="n">
        <v>-31897</v>
      </c>
    </row>
    <row r="100" customFormat="false" ht="11.25" hidden="false" customHeight="false" outlineLevel="0" collapsed="false">
      <c r="A100" s="15" t="s">
        <v>80</v>
      </c>
      <c r="B100" s="29"/>
    </row>
    <row r="101" customFormat="false" ht="11.25" hidden="false" customHeight="false" outlineLevel="0" collapsed="false">
      <c r="A101" s="15" t="s">
        <v>81</v>
      </c>
      <c r="B101" s="16"/>
    </row>
    <row r="102" s="4" customFormat="true" ht="11.25" hidden="false" customHeight="false" outlineLevel="0" collapsed="false">
      <c r="A102" s="13" t="s">
        <v>82</v>
      </c>
      <c r="B102" s="30" t="n">
        <f aca="false">B103+B104+B105</f>
        <v>0</v>
      </c>
    </row>
    <row r="103" customFormat="false" ht="11.25" hidden="false" customHeight="false" outlineLevel="0" collapsed="false">
      <c r="A103" s="15" t="s">
        <v>83</v>
      </c>
      <c r="B103" s="16"/>
    </row>
    <row r="104" customFormat="false" ht="11.25" hidden="false" customHeight="false" outlineLevel="0" collapsed="false">
      <c r="A104" s="15" t="s">
        <v>84</v>
      </c>
      <c r="B104" s="16"/>
    </row>
    <row r="105" customFormat="false" ht="11.25" hidden="false" customHeight="false" outlineLevel="0" collapsed="false">
      <c r="A105" s="15" t="s">
        <v>85</v>
      </c>
      <c r="B105" s="16"/>
    </row>
    <row r="106" s="4" customFormat="true" ht="11.25" hidden="false" customHeight="false" outlineLevel="0" collapsed="false">
      <c r="A106" s="13" t="s">
        <v>86</v>
      </c>
      <c r="B106" s="14" t="n">
        <f aca="false">B107+B114</f>
        <v>2487825</v>
      </c>
    </row>
    <row r="107" s="4" customFormat="true" ht="11.25" hidden="false" customHeight="false" outlineLevel="0" collapsed="false">
      <c r="A107" s="15" t="s">
        <v>87</v>
      </c>
      <c r="B107" s="24" t="n">
        <f aca="false">SUM(B108:B113)</f>
        <v>2487825</v>
      </c>
    </row>
    <row r="108" s="4" customFormat="true" ht="11.25" hidden="false" customHeight="false" outlineLevel="0" collapsed="false">
      <c r="A108" s="15" t="s">
        <v>88</v>
      </c>
      <c r="B108" s="16" t="n">
        <v>560076</v>
      </c>
    </row>
    <row r="109" s="4" customFormat="true" ht="22.5" hidden="false" customHeight="false" outlineLevel="0" collapsed="false">
      <c r="A109" s="25" t="s">
        <v>89</v>
      </c>
      <c r="B109" s="16"/>
    </row>
    <row r="110" s="4" customFormat="true" ht="11.25" hidden="false" customHeight="false" outlineLevel="0" collapsed="false">
      <c r="A110" s="15" t="s">
        <v>90</v>
      </c>
      <c r="B110" s="16"/>
    </row>
    <row r="111" s="4" customFormat="true" ht="11.25" hidden="false" customHeight="false" outlineLevel="0" collapsed="false">
      <c r="A111" s="15" t="s">
        <v>91</v>
      </c>
      <c r="B111" s="16" t="n">
        <v>1927749</v>
      </c>
    </row>
    <row r="112" s="4" customFormat="true" ht="11.25" hidden="false" customHeight="false" outlineLevel="0" collapsed="false">
      <c r="A112" s="15" t="s">
        <v>92</v>
      </c>
      <c r="B112" s="16"/>
    </row>
    <row r="113" s="4" customFormat="true" ht="11.25" hidden="false" customHeight="false" outlineLevel="0" collapsed="false">
      <c r="A113" s="15" t="s">
        <v>93</v>
      </c>
      <c r="B113" s="16"/>
    </row>
    <row r="114" s="4" customFormat="true" ht="11.25" hidden="false" customHeight="false" outlineLevel="0" collapsed="false">
      <c r="A114" s="15" t="s">
        <v>94</v>
      </c>
      <c r="B114" s="16"/>
    </row>
    <row r="115" s="4" customFormat="true" ht="19.5" hidden="false" customHeight="true" outlineLevel="0" collapsed="false">
      <c r="A115" s="11" t="s">
        <v>95</v>
      </c>
      <c r="B115" s="31" t="n">
        <f aca="false">B116+B121+B127+B128+B129</f>
        <v>991420</v>
      </c>
    </row>
    <row r="116" customFormat="false" ht="11.25" hidden="false" customHeight="false" outlineLevel="0" collapsed="false">
      <c r="A116" s="15" t="s">
        <v>96</v>
      </c>
      <c r="B116" s="28" t="n">
        <f aca="false">SUM(B117:B120)</f>
        <v>0</v>
      </c>
    </row>
    <row r="117" customFormat="false" ht="11.25" hidden="false" customHeight="false" outlineLevel="0" collapsed="false">
      <c r="A117" s="18" t="s">
        <v>97</v>
      </c>
      <c r="B117" s="16"/>
    </row>
    <row r="118" customFormat="false" ht="11.25" hidden="false" customHeight="false" outlineLevel="0" collapsed="false">
      <c r="A118" s="15" t="s">
        <v>98</v>
      </c>
      <c r="B118" s="16"/>
    </row>
    <row r="119" customFormat="false" ht="11.25" hidden="false" customHeight="false" outlineLevel="0" collapsed="false">
      <c r="A119" s="15" t="s">
        <v>99</v>
      </c>
      <c r="B119" s="16"/>
    </row>
    <row r="120" customFormat="false" ht="11.25" hidden="false" customHeight="false" outlineLevel="0" collapsed="false">
      <c r="A120" s="15" t="s">
        <v>100</v>
      </c>
      <c r="B120" s="16"/>
    </row>
    <row r="121" customFormat="false" ht="11.25" hidden="false" customHeight="false" outlineLevel="0" collapsed="false">
      <c r="A121" s="15" t="s">
        <v>101</v>
      </c>
      <c r="B121" s="28" t="n">
        <f aca="false">SUM(B122:B126)</f>
        <v>145712</v>
      </c>
    </row>
    <row r="122" customFormat="false" ht="11.25" hidden="false" customHeight="false" outlineLevel="0" collapsed="false">
      <c r="A122" s="15" t="s">
        <v>102</v>
      </c>
      <c r="B122" s="16"/>
    </row>
    <row r="123" customFormat="false" ht="11.25" hidden="false" customHeight="false" outlineLevel="0" collapsed="false">
      <c r="A123" s="15" t="s">
        <v>103</v>
      </c>
      <c r="B123" s="16"/>
    </row>
    <row r="124" customFormat="false" ht="11.25" hidden="false" customHeight="false" outlineLevel="0" collapsed="false">
      <c r="A124" s="15" t="s">
        <v>104</v>
      </c>
      <c r="B124" s="16"/>
    </row>
    <row r="125" customFormat="false" ht="11.25" hidden="false" customHeight="false" outlineLevel="0" collapsed="false">
      <c r="A125" s="15" t="s">
        <v>23</v>
      </c>
      <c r="B125" s="16"/>
    </row>
    <row r="126" customFormat="false" ht="11.25" hidden="false" customHeight="false" outlineLevel="0" collapsed="false">
      <c r="A126" s="15" t="s">
        <v>105</v>
      </c>
      <c r="B126" s="16" t="n">
        <v>145712</v>
      </c>
    </row>
    <row r="127" customFormat="false" ht="11.25" hidden="false" customHeight="false" outlineLevel="0" collapsed="false">
      <c r="A127" s="25" t="s">
        <v>106</v>
      </c>
      <c r="B127" s="16"/>
    </row>
    <row r="128" customFormat="false" ht="11.25" hidden="false" customHeight="false" outlineLevel="0" collapsed="false">
      <c r="A128" s="15" t="s">
        <v>107</v>
      </c>
      <c r="B128" s="16" t="n">
        <v>829279</v>
      </c>
    </row>
    <row r="129" customFormat="false" ht="11.25" hidden="false" customHeight="false" outlineLevel="0" collapsed="false">
      <c r="A129" s="15" t="s">
        <v>108</v>
      </c>
      <c r="B129" s="16" t="n">
        <v>16429</v>
      </c>
    </row>
    <row r="130" s="4" customFormat="true" ht="19.5" hidden="false" customHeight="true" outlineLevel="0" collapsed="false">
      <c r="A130" s="11" t="s">
        <v>109</v>
      </c>
      <c r="B130" s="31" t="n">
        <f aca="false">B131+B132+B133+B139+B140+B148</f>
        <v>351511</v>
      </c>
    </row>
    <row r="131" customFormat="false" ht="11.25" hidden="false" customHeight="false" outlineLevel="0" collapsed="false">
      <c r="A131" s="25" t="s">
        <v>110</v>
      </c>
      <c r="B131" s="16"/>
    </row>
    <row r="132" customFormat="false" ht="11.25" hidden="false" customHeight="false" outlineLevel="0" collapsed="false">
      <c r="A132" s="15" t="s">
        <v>111</v>
      </c>
      <c r="B132" s="16"/>
    </row>
    <row r="133" customFormat="false" ht="11.25" hidden="false" customHeight="false" outlineLevel="0" collapsed="false">
      <c r="A133" s="15" t="s">
        <v>112</v>
      </c>
      <c r="B133" s="28" t="n">
        <f aca="false">SUM(B134:B138)</f>
        <v>165380</v>
      </c>
    </row>
    <row r="134" customFormat="false" ht="11.25" hidden="false" customHeight="false" outlineLevel="0" collapsed="false">
      <c r="A134" s="15" t="s">
        <v>102</v>
      </c>
      <c r="B134" s="16"/>
    </row>
    <row r="135" customFormat="false" ht="11.25" hidden="false" customHeight="false" outlineLevel="0" collapsed="false">
      <c r="A135" s="15" t="s">
        <v>103</v>
      </c>
      <c r="B135" s="16"/>
    </row>
    <row r="136" customFormat="false" ht="11.25" hidden="false" customHeight="false" outlineLevel="0" collapsed="false">
      <c r="A136" s="15" t="s">
        <v>104</v>
      </c>
      <c r="B136" s="16"/>
    </row>
    <row r="137" customFormat="false" ht="11.25" hidden="false" customHeight="false" outlineLevel="0" collapsed="false">
      <c r="A137" s="15" t="s">
        <v>23</v>
      </c>
      <c r="B137" s="16"/>
    </row>
    <row r="138" customFormat="false" ht="11.25" hidden="false" customHeight="false" outlineLevel="0" collapsed="false">
      <c r="A138" s="15" t="s">
        <v>105</v>
      </c>
      <c r="B138" s="16" t="n">
        <v>165380</v>
      </c>
    </row>
    <row r="139" customFormat="false" ht="11.25" hidden="false" customHeight="false" outlineLevel="0" collapsed="false">
      <c r="A139" s="25" t="s">
        <v>113</v>
      </c>
      <c r="B139" s="16"/>
    </row>
    <row r="140" customFormat="false" ht="11.25" hidden="false" customHeight="false" outlineLevel="0" collapsed="false">
      <c r="A140" s="15" t="s">
        <v>114</v>
      </c>
      <c r="B140" s="28" t="n">
        <f aca="false">SUM(B141:B147)</f>
        <v>174243</v>
      </c>
    </row>
    <row r="141" customFormat="false" ht="11.25" hidden="false" customHeight="false" outlineLevel="0" collapsed="false">
      <c r="A141" s="15" t="s">
        <v>115</v>
      </c>
      <c r="B141" s="16"/>
    </row>
    <row r="142" customFormat="false" ht="11.25" hidden="false" customHeight="false" outlineLevel="0" collapsed="false">
      <c r="A142" s="15" t="s">
        <v>116</v>
      </c>
      <c r="B142" s="16"/>
    </row>
    <row r="143" customFormat="false" ht="11.25" hidden="false" customHeight="false" outlineLevel="0" collapsed="false">
      <c r="A143" s="15" t="s">
        <v>117</v>
      </c>
      <c r="B143" s="16" t="n">
        <v>42149</v>
      </c>
    </row>
    <row r="144" customFormat="false" ht="11.25" hidden="false" customHeight="false" outlineLevel="0" collapsed="false">
      <c r="A144" s="15" t="s">
        <v>118</v>
      </c>
      <c r="B144" s="16" t="n">
        <v>59440</v>
      </c>
    </row>
    <row r="145" customFormat="false" ht="11.25" hidden="false" customHeight="false" outlineLevel="0" collapsed="false">
      <c r="A145" s="15" t="s">
        <v>119</v>
      </c>
      <c r="B145" s="16"/>
    </row>
    <row r="146" customFormat="false" ht="11.25" hidden="false" customHeight="false" outlineLevel="0" collapsed="false">
      <c r="A146" s="15" t="s">
        <v>120</v>
      </c>
      <c r="B146" s="16" t="n">
        <v>72654</v>
      </c>
    </row>
    <row r="147" customFormat="false" ht="11.25" hidden="false" customHeight="false" outlineLevel="0" collapsed="false">
      <c r="A147" s="15" t="s">
        <v>121</v>
      </c>
      <c r="B147" s="16"/>
    </row>
    <row r="148" customFormat="false" ht="11.25" hidden="false" customHeight="false" outlineLevel="0" collapsed="false">
      <c r="A148" s="15" t="s">
        <v>47</v>
      </c>
      <c r="B148" s="16" t="n">
        <v>11888</v>
      </c>
    </row>
    <row r="149" s="4" customFormat="true" ht="20.25" hidden="false" customHeight="true" outlineLevel="0" collapsed="false">
      <c r="A149" s="11" t="s">
        <v>122</v>
      </c>
      <c r="B149" s="31" t="n">
        <f aca="false">B73+B115+B130</f>
        <v>12646610</v>
      </c>
    </row>
    <row r="150" s="1" customFormat="true" ht="11.25" hidden="false" customHeight="false" outlineLevel="0" collapsed="false"/>
    <row r="151" s="1" customFormat="true" ht="21.75" hidden="false" customHeight="true" outlineLevel="0" collapsed="false">
      <c r="A151" s="32" t="s">
        <v>123</v>
      </c>
      <c r="B151" s="33"/>
    </row>
    <row r="152" s="36" customFormat="true" ht="19.5" hidden="false" customHeight="true" outlineLevel="0" collapsed="false">
      <c r="A152" s="34" t="s">
        <v>124</v>
      </c>
      <c r="B152" s="35"/>
    </row>
    <row r="153" s="38" customFormat="true" ht="11.25" hidden="false" customHeight="false" outlineLevel="0" collapsed="false">
      <c r="A153" s="13" t="s">
        <v>125</v>
      </c>
      <c r="B153" s="37" t="n">
        <f aca="false">B154+B155</f>
        <v>606213</v>
      </c>
    </row>
    <row r="154" s="1" customFormat="true" ht="11.25" hidden="false" customHeight="false" outlineLevel="0" collapsed="false">
      <c r="A154" s="15" t="s">
        <v>126</v>
      </c>
      <c r="B154" s="27"/>
    </row>
    <row r="155" s="1" customFormat="true" ht="10.5" hidden="false" customHeight="true" outlineLevel="0" collapsed="false">
      <c r="A155" s="25" t="s">
        <v>127</v>
      </c>
      <c r="B155" s="27" t="n">
        <v>606213</v>
      </c>
    </row>
    <row r="156" s="38" customFormat="true" ht="9.75" hidden="false" customHeight="true" outlineLevel="0" collapsed="false">
      <c r="A156" s="19" t="s">
        <v>128</v>
      </c>
      <c r="B156" s="39"/>
    </row>
    <row r="157" s="38" customFormat="true" ht="11.25" hidden="false" customHeight="false" outlineLevel="0" collapsed="false">
      <c r="A157" s="13" t="s">
        <v>129</v>
      </c>
      <c r="B157" s="39"/>
    </row>
    <row r="158" s="38" customFormat="true" ht="11.25" hidden="false" customHeight="false" outlineLevel="0" collapsed="false">
      <c r="A158" s="13" t="s">
        <v>130</v>
      </c>
      <c r="B158" s="37" t="n">
        <f aca="false">B159+B160+B161+B162</f>
        <v>0</v>
      </c>
    </row>
    <row r="159" s="1" customFormat="true" ht="11.25" hidden="false" customHeight="false" outlineLevel="0" collapsed="false">
      <c r="A159" s="15" t="s">
        <v>131</v>
      </c>
      <c r="B159" s="27"/>
    </row>
    <row r="160" s="1" customFormat="true" ht="11.25" hidden="false" customHeight="false" outlineLevel="0" collapsed="false">
      <c r="A160" s="25" t="s">
        <v>132</v>
      </c>
      <c r="B160" s="27"/>
    </row>
    <row r="161" s="1" customFormat="true" ht="11.25" hidden="false" customHeight="false" outlineLevel="0" collapsed="false">
      <c r="A161" s="15" t="s">
        <v>133</v>
      </c>
      <c r="B161" s="27"/>
    </row>
    <row r="162" s="1" customFormat="true" ht="12" hidden="false" customHeight="true" outlineLevel="0" collapsed="false">
      <c r="A162" s="25" t="s">
        <v>134</v>
      </c>
      <c r="B162" s="27"/>
    </row>
    <row r="163" s="38" customFormat="true" ht="11.25" hidden="false" customHeight="false" outlineLevel="0" collapsed="false">
      <c r="A163" s="13" t="s">
        <v>135</v>
      </c>
      <c r="B163" s="37" t="n">
        <f aca="false">B164+B165</f>
        <v>469813</v>
      </c>
    </row>
    <row r="164" s="1" customFormat="true" ht="11.25" hidden="false" customHeight="false" outlineLevel="0" collapsed="false">
      <c r="A164" s="25" t="s">
        <v>136</v>
      </c>
      <c r="B164" s="27" t="n">
        <v>5549</v>
      </c>
    </row>
    <row r="165" s="1" customFormat="true" ht="11.25" hidden="false" customHeight="true" outlineLevel="0" collapsed="false">
      <c r="A165" s="25" t="s">
        <v>137</v>
      </c>
      <c r="B165" s="26" t="n">
        <f aca="false">SUM(B166:B171)</f>
        <v>464264</v>
      </c>
    </row>
    <row r="166" s="1" customFormat="true" ht="11.25" hidden="false" customHeight="true" outlineLevel="0" collapsed="false">
      <c r="A166" s="25" t="s">
        <v>138</v>
      </c>
      <c r="B166" s="27" t="n">
        <v>375000</v>
      </c>
    </row>
    <row r="167" s="1" customFormat="true" ht="22.5" hidden="false" customHeight="true" outlineLevel="0" collapsed="false">
      <c r="A167" s="25" t="s">
        <v>139</v>
      </c>
      <c r="B167" s="27" t="n">
        <v>36565</v>
      </c>
    </row>
    <row r="168" s="1" customFormat="true" ht="11.25" hidden="false" customHeight="true" outlineLevel="0" collapsed="false">
      <c r="A168" s="25" t="s">
        <v>140</v>
      </c>
      <c r="B168" s="27"/>
    </row>
    <row r="169" s="1" customFormat="true" ht="11.25" hidden="false" customHeight="true" outlineLevel="0" collapsed="false">
      <c r="A169" s="25" t="s">
        <v>141</v>
      </c>
      <c r="B169" s="27"/>
    </row>
    <row r="170" s="1" customFormat="true" ht="11.25" hidden="false" customHeight="true" outlineLevel="0" collapsed="false">
      <c r="A170" s="25" t="s">
        <v>142</v>
      </c>
      <c r="B170" s="27" t="n">
        <v>52699</v>
      </c>
    </row>
    <row r="171" s="1" customFormat="true" ht="11.25" hidden="false" customHeight="true" outlineLevel="0" collapsed="false">
      <c r="A171" s="25" t="s">
        <v>143</v>
      </c>
      <c r="B171" s="27"/>
    </row>
    <row r="172" s="38" customFormat="true" ht="11.25" hidden="false" customHeight="false" outlineLevel="0" collapsed="false">
      <c r="A172" s="19" t="s">
        <v>144</v>
      </c>
      <c r="B172" s="37" t="n">
        <f aca="false">B173+B174+B175</f>
        <v>-799991</v>
      </c>
    </row>
    <row r="173" s="1" customFormat="true" ht="11.25" hidden="false" customHeight="false" outlineLevel="0" collapsed="false">
      <c r="A173" s="25" t="s">
        <v>145</v>
      </c>
      <c r="B173" s="27" t="n">
        <v>-624170</v>
      </c>
    </row>
    <row r="174" s="1" customFormat="true" ht="11.25" hidden="false" customHeight="false" outlineLevel="0" collapsed="false">
      <c r="A174" s="25" t="s">
        <v>146</v>
      </c>
      <c r="B174" s="27" t="n">
        <v>-175821</v>
      </c>
    </row>
    <row r="175" s="1" customFormat="true" ht="11.25" hidden="false" customHeight="false" outlineLevel="0" collapsed="false">
      <c r="A175" s="25" t="s">
        <v>147</v>
      </c>
      <c r="B175" s="27"/>
    </row>
    <row r="176" s="38" customFormat="true" ht="11.25" hidden="false" customHeight="false" outlineLevel="0" collapsed="false">
      <c r="A176" s="19" t="s">
        <v>148</v>
      </c>
      <c r="B176" s="37" t="n">
        <f aca="false">B177+B178+B179+B180+B181</f>
        <v>-350258</v>
      </c>
    </row>
    <row r="177" s="1" customFormat="true" ht="11.25" hidden="false" customHeight="false" outlineLevel="0" collapsed="false">
      <c r="A177" s="25" t="s">
        <v>149</v>
      </c>
      <c r="B177" s="27" t="n">
        <v>-322264</v>
      </c>
    </row>
    <row r="178" s="1" customFormat="true" ht="11.25" hidden="false" customHeight="false" outlineLevel="0" collapsed="false">
      <c r="A178" s="25" t="s">
        <v>150</v>
      </c>
      <c r="B178" s="27" t="n">
        <v>-23146</v>
      </c>
    </row>
    <row r="179" s="1" customFormat="true" ht="12" hidden="false" customHeight="true" outlineLevel="0" collapsed="false">
      <c r="A179" s="25" t="s">
        <v>151</v>
      </c>
      <c r="B179" s="27" t="n">
        <v>-4848</v>
      </c>
    </row>
    <row r="180" s="1" customFormat="true" ht="11.25" hidden="false" customHeight="false" outlineLevel="0" collapsed="false">
      <c r="A180" s="25" t="s">
        <v>152</v>
      </c>
      <c r="B180" s="27"/>
    </row>
    <row r="181" s="1" customFormat="true" ht="11.25" hidden="false" customHeight="false" outlineLevel="0" collapsed="false">
      <c r="A181" s="25" t="s">
        <v>153</v>
      </c>
      <c r="B181" s="27"/>
    </row>
    <row r="182" s="38" customFormat="true" ht="11.25" hidden="false" customHeight="false" outlineLevel="0" collapsed="false">
      <c r="A182" s="19" t="s">
        <v>154</v>
      </c>
      <c r="B182" s="39" t="n">
        <v>-521300</v>
      </c>
    </row>
    <row r="183" s="38" customFormat="true" ht="11.25" hidden="false" customHeight="false" outlineLevel="0" collapsed="false">
      <c r="A183" s="19" t="s">
        <v>155</v>
      </c>
      <c r="B183" s="37" t="n">
        <f aca="false">SUM(B184:B189)</f>
        <v>395101</v>
      </c>
    </row>
    <row r="184" s="1" customFormat="true" ht="11.25" hidden="false" customHeight="false" outlineLevel="0" collapsed="false">
      <c r="A184" s="25" t="s">
        <v>156</v>
      </c>
      <c r="B184" s="27" t="n">
        <v>204186</v>
      </c>
    </row>
    <row r="185" s="1" customFormat="true" ht="11.25" hidden="false" customHeight="false" outlineLevel="0" collapsed="false">
      <c r="A185" s="25" t="s">
        <v>157</v>
      </c>
      <c r="B185" s="27"/>
    </row>
    <row r="186" s="1" customFormat="true" ht="11.25" hidden="false" customHeight="false" outlineLevel="0" collapsed="false">
      <c r="A186" s="25" t="s">
        <v>158</v>
      </c>
      <c r="B186" s="27"/>
    </row>
    <row r="187" s="1" customFormat="true" ht="11.25" hidden="false" customHeight="false" outlineLevel="0" collapsed="false">
      <c r="A187" s="25" t="s">
        <v>159</v>
      </c>
      <c r="B187" s="27" t="n">
        <v>190915</v>
      </c>
    </row>
    <row r="188" s="1" customFormat="true" ht="11.25" hidden="false" customHeight="false" outlineLevel="0" collapsed="false">
      <c r="A188" s="25" t="s">
        <v>160</v>
      </c>
      <c r="B188" s="27"/>
    </row>
    <row r="189" s="1" customFormat="true" ht="11.25" hidden="false" customHeight="false" outlineLevel="0" collapsed="false">
      <c r="A189" s="25" t="s">
        <v>161</v>
      </c>
      <c r="B189" s="27"/>
    </row>
    <row r="190" s="38" customFormat="true" ht="11.25" hidden="false" customHeight="false" outlineLevel="0" collapsed="false">
      <c r="A190" s="19" t="s">
        <v>162</v>
      </c>
      <c r="B190" s="39"/>
    </row>
    <row r="191" s="38" customFormat="true" ht="11.25" hidden="false" customHeight="false" outlineLevel="0" collapsed="false">
      <c r="A191" s="19" t="s">
        <v>163</v>
      </c>
      <c r="B191" s="37" t="n">
        <f aca="false">B192+B193</f>
        <v>126432</v>
      </c>
    </row>
    <row r="192" s="1" customFormat="true" ht="11.25" hidden="false" customHeight="false" outlineLevel="0" collapsed="false">
      <c r="A192" s="25" t="s">
        <v>164</v>
      </c>
      <c r="B192" s="27"/>
    </row>
    <row r="193" s="1" customFormat="true" ht="11.25" hidden="false" customHeight="false" outlineLevel="0" collapsed="false">
      <c r="A193" s="25" t="s">
        <v>165</v>
      </c>
      <c r="B193" s="27" t="n">
        <v>126432</v>
      </c>
    </row>
    <row r="194" s="38" customFormat="true" ht="11.25" hidden="false" customHeight="false" outlineLevel="0" collapsed="false">
      <c r="A194" s="19" t="s">
        <v>166</v>
      </c>
      <c r="B194" s="37" t="n">
        <f aca="false">B195+B196</f>
        <v>0</v>
      </c>
    </row>
    <row r="195" s="1" customFormat="true" ht="11.25" hidden="false" customHeight="false" outlineLevel="0" collapsed="false">
      <c r="A195" s="25" t="s">
        <v>167</v>
      </c>
      <c r="B195" s="27"/>
    </row>
    <row r="196" s="1" customFormat="true" ht="11.25" hidden="false" customHeight="false" outlineLevel="0" collapsed="false">
      <c r="A196" s="25" t="s">
        <v>168</v>
      </c>
      <c r="B196" s="27"/>
    </row>
    <row r="197" s="1" customFormat="true" ht="22.5" hidden="false" customHeight="false" outlineLevel="0" collapsed="false">
      <c r="A197" s="40" t="s">
        <v>169</v>
      </c>
      <c r="B197" s="41" t="n">
        <f aca="false">B153+B156+B157+B158+B163+B172+B176+B182+B183+B190+B191+B194</f>
        <v>-73990</v>
      </c>
    </row>
    <row r="198" s="1" customFormat="true" ht="11.25" hidden="false" customHeight="false" outlineLevel="0" collapsed="false">
      <c r="A198" s="25" t="s">
        <v>170</v>
      </c>
      <c r="B198" s="26" t="n">
        <f aca="false">B199+B202</f>
        <v>35862</v>
      </c>
    </row>
    <row r="199" s="1" customFormat="true" ht="11.25" hidden="false" customHeight="false" outlineLevel="0" collapsed="false">
      <c r="A199" s="25" t="s">
        <v>171</v>
      </c>
      <c r="B199" s="26" t="n">
        <f aca="false">B200+B201</f>
        <v>0</v>
      </c>
    </row>
    <row r="200" s="1" customFormat="true" ht="11.25" hidden="false" customHeight="false" outlineLevel="0" collapsed="false">
      <c r="A200" s="25" t="s">
        <v>172</v>
      </c>
      <c r="B200" s="27"/>
    </row>
    <row r="201" s="1" customFormat="true" ht="11.25" hidden="false" customHeight="false" outlineLevel="0" collapsed="false">
      <c r="A201" s="25" t="s">
        <v>173</v>
      </c>
      <c r="B201" s="27"/>
    </row>
    <row r="202" s="1" customFormat="true" ht="11.25" hidden="false" customHeight="false" outlineLevel="0" collapsed="false">
      <c r="A202" s="25" t="s">
        <v>174</v>
      </c>
      <c r="B202" s="26" t="n">
        <f aca="false">B203+B204</f>
        <v>35862</v>
      </c>
    </row>
    <row r="203" s="1" customFormat="true" ht="11.25" hidden="false" customHeight="false" outlineLevel="0" collapsed="false">
      <c r="A203" s="25" t="s">
        <v>175</v>
      </c>
      <c r="B203" s="27"/>
    </row>
    <row r="204" s="1" customFormat="true" ht="11.25" hidden="false" customHeight="false" outlineLevel="0" collapsed="false">
      <c r="A204" s="25" t="s">
        <v>176</v>
      </c>
      <c r="B204" s="27" t="n">
        <v>35862</v>
      </c>
    </row>
    <row r="205" s="1" customFormat="true" ht="11.25" hidden="false" customHeight="false" outlineLevel="0" collapsed="false">
      <c r="A205" s="25" t="s">
        <v>177</v>
      </c>
      <c r="B205" s="26" t="n">
        <f aca="false">B206+B207+B208</f>
        <v>0</v>
      </c>
    </row>
    <row r="206" s="1" customFormat="true" ht="11.25" hidden="false" customHeight="false" outlineLevel="0" collapsed="false">
      <c r="A206" s="25" t="s">
        <v>178</v>
      </c>
      <c r="B206" s="27"/>
    </row>
    <row r="207" s="1" customFormat="true" ht="11.25" hidden="false" customHeight="false" outlineLevel="0" collapsed="false">
      <c r="A207" s="25" t="s">
        <v>179</v>
      </c>
      <c r="B207" s="27"/>
    </row>
    <row r="208" s="1" customFormat="true" ht="11.25" hidden="false" customHeight="false" outlineLevel="0" collapsed="false">
      <c r="A208" s="25" t="s">
        <v>180</v>
      </c>
      <c r="B208" s="27"/>
    </row>
    <row r="209" s="1" customFormat="true" ht="11.25" hidden="false" customHeight="false" outlineLevel="0" collapsed="false">
      <c r="A209" s="25" t="s">
        <v>181</v>
      </c>
      <c r="B209" s="26" t="n">
        <f aca="false">B210+B211</f>
        <v>0</v>
      </c>
    </row>
    <row r="210" s="1" customFormat="true" ht="11.25" hidden="false" customHeight="false" outlineLevel="0" collapsed="false">
      <c r="A210" s="25" t="s">
        <v>182</v>
      </c>
      <c r="B210" s="27"/>
    </row>
    <row r="211" s="1" customFormat="true" ht="22.5" hidden="false" customHeight="false" outlineLevel="0" collapsed="false">
      <c r="A211" s="25" t="s">
        <v>183</v>
      </c>
      <c r="B211" s="27"/>
    </row>
    <row r="212" s="1" customFormat="true" ht="11.25" hidden="false" customHeight="false" outlineLevel="0" collapsed="false">
      <c r="A212" s="25" t="s">
        <v>184</v>
      </c>
      <c r="B212" s="27"/>
    </row>
    <row r="213" s="1" customFormat="true" ht="12.75" hidden="false" customHeight="true" outlineLevel="0" collapsed="false">
      <c r="A213" s="25" t="s">
        <v>185</v>
      </c>
      <c r="B213" s="26" t="n">
        <f aca="false">B214+B215</f>
        <v>6231</v>
      </c>
    </row>
    <row r="214" s="1" customFormat="true" ht="11.25" hidden="false" customHeight="false" outlineLevel="0" collapsed="false">
      <c r="A214" s="25" t="s">
        <v>164</v>
      </c>
      <c r="B214" s="27"/>
    </row>
    <row r="215" s="1" customFormat="true" ht="11.25" hidden="false" customHeight="false" outlineLevel="0" collapsed="false">
      <c r="A215" s="25" t="s">
        <v>165</v>
      </c>
      <c r="B215" s="27" t="n">
        <v>6231</v>
      </c>
    </row>
    <row r="216" s="1" customFormat="true" ht="15" hidden="false" customHeight="true" outlineLevel="0" collapsed="false">
      <c r="A216" s="40" t="s">
        <v>186</v>
      </c>
      <c r="B216" s="41" t="n">
        <f aca="false">B198+B205+B209+B212+B213</f>
        <v>42093</v>
      </c>
    </row>
    <row r="217" s="1" customFormat="true" ht="18.75" hidden="false" customHeight="true" outlineLevel="0" collapsed="false">
      <c r="A217" s="40" t="s">
        <v>187</v>
      </c>
      <c r="B217" s="41" t="n">
        <f aca="false">B197+B216</f>
        <v>-31897</v>
      </c>
    </row>
    <row r="218" s="1" customFormat="true" ht="11.25" hidden="false" customHeight="false" outlineLevel="0" collapsed="false">
      <c r="A218" s="25" t="s">
        <v>188</v>
      </c>
      <c r="B218" s="27"/>
    </row>
    <row r="219" s="1" customFormat="true" ht="22.5" hidden="false" customHeight="false" outlineLevel="0" collapsed="false">
      <c r="A219" s="40" t="s">
        <v>189</v>
      </c>
      <c r="B219" s="41" t="n">
        <f aca="false">B217+B218</f>
        <v>-31897</v>
      </c>
    </row>
    <row r="220" s="1" customFormat="true" ht="11.25" hidden="false" customHeight="false" outlineLevel="0" collapsed="false">
      <c r="A220" s="19" t="s">
        <v>190</v>
      </c>
      <c r="B220" s="27"/>
    </row>
    <row r="221" s="1" customFormat="true" ht="22.5" hidden="false" customHeight="false" outlineLevel="0" collapsed="false">
      <c r="A221" s="25" t="s">
        <v>191</v>
      </c>
      <c r="B221" s="27"/>
    </row>
    <row r="222" s="1" customFormat="true" ht="19.5" hidden="false" customHeight="true" outlineLevel="0" collapsed="false">
      <c r="A222" s="40" t="s">
        <v>192</v>
      </c>
      <c r="B222" s="41" t="n">
        <f aca="false">B219+B221</f>
        <v>-31897</v>
      </c>
    </row>
    <row r="223" s="1" customFormat="true" ht="11.25" hidden="false" customHeight="false" outlineLevel="0" collapsed="false"/>
    <row r="224" s="1" customFormat="true" ht="11.25" hidden="false" customHeight="false" outlineLevel="0" collapsed="false"/>
  </sheetData>
  <mergeCells count="2">
    <mergeCell ref="A71:A72"/>
    <mergeCell ref="B71:B72"/>
  </mergeCells>
  <dataValidations count="3">
    <dataValidation allowBlank="true" error="Sólo datos con decimales" errorStyle="stop" operator="between" showDropDown="false" showErrorMessage="true" showInputMessage="true" sqref="B73:B149 IS73:IX149 SO73:ST149 ACK73:ACP149 AMG73:AMJ149" type="whole">
      <formula1>-200000000000</formula1>
      <formula2>200000000000</formula2>
    </dataValidation>
    <dataValidation allowBlank="true" error="Sólo datos sin decimales" errorStyle="stop" operator="between" showDropDown="false" showErrorMessage="true" showInputMessage="true" sqref="B8:B69 IS8:IX69 SO8:ST69 ACK8:ACP69 AMG8:AMJ69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3:B222 IS153:IX222 SO153:ST222 ACK153:ACP222 AMG153:AMJ222" type="whole">
      <formula1>-200000000000</formula1>
      <formula2>200000000000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222"/>
  <sheetViews>
    <sheetView showFormulas="false" showGridLines="fals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D34" activeCellId="0" sqref="D34"/>
    </sheetView>
  </sheetViews>
  <sheetFormatPr defaultColWidth="13.03125" defaultRowHeight="11.25" zeroHeight="false" outlineLevelRow="0" outlineLevelCol="0"/>
  <cols>
    <col collapsed="false" customWidth="true" hidden="false" outlineLevel="0" max="1" min="1" style="17" width="59.57"/>
    <col collapsed="false" customWidth="true" hidden="false" outlineLevel="0" max="2" min="2" style="17" width="10.71"/>
    <col collapsed="false" customWidth="false" hidden="false" outlineLevel="0" max="251" min="3" style="17" width="13.02"/>
    <col collapsed="false" customWidth="true" hidden="false" outlineLevel="0" max="252" min="252" style="17" width="59.57"/>
    <col collapsed="false" customWidth="true" hidden="false" outlineLevel="0" max="253" min="253" style="17" width="11.3"/>
    <col collapsed="false" customWidth="true" hidden="false" outlineLevel="0" max="254" min="254" style="17" width="11.14"/>
    <col collapsed="false" customWidth="true" hidden="false" outlineLevel="0" max="255" min="255" style="17" width="10.71"/>
    <col collapsed="false" customWidth="true" hidden="false" outlineLevel="0" max="256" min="256" style="17" width="10.58"/>
    <col collapsed="false" customWidth="true" hidden="false" outlineLevel="0" max="257" min="257" style="17" width="10.85"/>
    <col collapsed="false" customWidth="true" hidden="false" outlineLevel="0" max="258" min="258" style="17" width="10.71"/>
    <col collapsed="false" customWidth="false" hidden="false" outlineLevel="0" max="507" min="259" style="17" width="13.02"/>
    <col collapsed="false" customWidth="true" hidden="false" outlineLevel="0" max="508" min="508" style="17" width="59.57"/>
    <col collapsed="false" customWidth="true" hidden="false" outlineLevel="0" max="509" min="509" style="17" width="11.3"/>
    <col collapsed="false" customWidth="true" hidden="false" outlineLevel="0" max="510" min="510" style="17" width="11.14"/>
    <col collapsed="false" customWidth="true" hidden="false" outlineLevel="0" max="511" min="511" style="17" width="10.71"/>
    <col collapsed="false" customWidth="true" hidden="false" outlineLevel="0" max="512" min="512" style="17" width="10.58"/>
    <col collapsed="false" customWidth="true" hidden="false" outlineLevel="0" max="513" min="513" style="17" width="10.85"/>
    <col collapsed="false" customWidth="true" hidden="false" outlineLevel="0" max="514" min="514" style="17" width="10.71"/>
    <col collapsed="false" customWidth="false" hidden="false" outlineLevel="0" max="763" min="515" style="17" width="13.02"/>
    <col collapsed="false" customWidth="true" hidden="false" outlineLevel="0" max="764" min="764" style="17" width="59.57"/>
    <col collapsed="false" customWidth="true" hidden="false" outlineLevel="0" max="765" min="765" style="17" width="11.3"/>
    <col collapsed="false" customWidth="true" hidden="false" outlineLevel="0" max="766" min="766" style="17" width="11.14"/>
    <col collapsed="false" customWidth="true" hidden="false" outlineLevel="0" max="767" min="767" style="17" width="10.71"/>
    <col collapsed="false" customWidth="true" hidden="false" outlineLevel="0" max="768" min="768" style="17" width="10.58"/>
    <col collapsed="false" customWidth="true" hidden="false" outlineLevel="0" max="769" min="769" style="17" width="10.85"/>
    <col collapsed="false" customWidth="true" hidden="false" outlineLevel="0" max="770" min="770" style="17" width="10.71"/>
    <col collapsed="false" customWidth="false" hidden="false" outlineLevel="0" max="1019" min="771" style="17" width="13.02"/>
    <col collapsed="false" customWidth="true" hidden="false" outlineLevel="0" max="1020" min="1020" style="17" width="59.57"/>
    <col collapsed="false" customWidth="true" hidden="false" outlineLevel="0" max="1021" min="1021" style="17" width="11.3"/>
    <col collapsed="false" customWidth="true" hidden="false" outlineLevel="0" max="1022" min="1022" style="17" width="11.14"/>
    <col collapsed="false" customWidth="true" hidden="false" outlineLevel="0" max="1023" min="1023" style="17" width="10.71"/>
    <col collapsed="false" customWidth="true" hidden="false" outlineLevel="0" max="1024" min="1024" style="17" width="10.58"/>
  </cols>
  <sheetData>
    <row r="1" s="4" customFormat="true" ht="12" hidden="false" customHeight="false" outlineLevel="0" collapsed="false">
      <c r="A1" s="2" t="s">
        <v>195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10" customFormat="true" ht="27" hidden="false" customHeight="true" outlineLevel="0" collapsed="false">
      <c r="A7" s="8" t="s">
        <v>3</v>
      </c>
      <c r="B7" s="9"/>
    </row>
    <row r="8" s="4" customFormat="true" ht="18" hidden="false" customHeight="true" outlineLevel="0" collapsed="false">
      <c r="A8" s="11" t="s">
        <v>4</v>
      </c>
      <c r="B8" s="12" t="n">
        <f aca="false">B9+B16+B20+B23+B29+B35</f>
        <v>8044256</v>
      </c>
    </row>
    <row r="9" s="4" customFormat="true" ht="11.25" hidden="false" customHeight="false" outlineLevel="0" collapsed="false">
      <c r="A9" s="13" t="s">
        <v>5</v>
      </c>
      <c r="B9" s="14" t="n">
        <f aca="false">SUM(B10:B15)</f>
        <v>617306</v>
      </c>
    </row>
    <row r="10" customFormat="false" ht="11.25" hidden="false" customHeight="false" outlineLevel="0" collapsed="false">
      <c r="A10" s="15" t="s">
        <v>6</v>
      </c>
      <c r="B10" s="16"/>
    </row>
    <row r="11" customFormat="false" ht="11.25" hidden="false" customHeight="false" outlineLevel="0" collapsed="false">
      <c r="A11" s="15" t="s">
        <v>7</v>
      </c>
      <c r="B11" s="16"/>
    </row>
    <row r="12" customFormat="false" ht="11.25" hidden="false" customHeight="false" outlineLevel="0" collapsed="false">
      <c r="A12" s="15" t="s">
        <v>8</v>
      </c>
      <c r="B12" s="16" t="n">
        <v>3763</v>
      </c>
    </row>
    <row r="13" customFormat="false" ht="11.25" hidden="false" customHeight="false" outlineLevel="0" collapsed="false">
      <c r="A13" s="15" t="s">
        <v>9</v>
      </c>
      <c r="B13" s="16"/>
    </row>
    <row r="14" customFormat="false" ht="11.25" hidden="false" customHeight="false" outlineLevel="0" collapsed="false">
      <c r="A14" s="15" t="s">
        <v>10</v>
      </c>
      <c r="B14" s="16" t="n">
        <v>5874</v>
      </c>
    </row>
    <row r="15" customFormat="false" ht="11.25" hidden="false" customHeight="false" outlineLevel="0" collapsed="false">
      <c r="A15" s="15" t="s">
        <v>11</v>
      </c>
      <c r="B15" s="16" t="n">
        <v>607669</v>
      </c>
    </row>
    <row r="16" s="4" customFormat="true" ht="11.25" hidden="false" customHeight="false" outlineLevel="0" collapsed="false">
      <c r="A16" s="13" t="s">
        <v>12</v>
      </c>
      <c r="B16" s="14" t="n">
        <f aca="false">SUM(B17:B19)</f>
        <v>97799</v>
      </c>
    </row>
    <row r="17" customFormat="false" ht="11.25" hidden="false" customHeight="false" outlineLevel="0" collapsed="false">
      <c r="A17" s="15" t="s">
        <v>13</v>
      </c>
      <c r="B17" s="16"/>
    </row>
    <row r="18" customFormat="false" ht="11.25" hidden="false" customHeight="false" outlineLevel="0" collapsed="false">
      <c r="A18" s="18" t="s">
        <v>14</v>
      </c>
      <c r="B18" s="16" t="n">
        <v>97799</v>
      </c>
    </row>
    <row r="19" customFormat="false" ht="11.25" hidden="false" customHeight="false" outlineLevel="0" collapsed="false">
      <c r="A19" s="15" t="s">
        <v>15</v>
      </c>
      <c r="B19" s="16"/>
    </row>
    <row r="20" s="4" customFormat="true" ht="11.25" hidden="false" customHeight="false" outlineLevel="0" collapsed="false">
      <c r="A20" s="13" t="s">
        <v>16</v>
      </c>
      <c r="B20" s="14" t="n">
        <f aca="false">B21+B22</f>
        <v>5493102</v>
      </c>
    </row>
    <row r="21" customFormat="false" ht="11.25" hidden="false" customHeight="false" outlineLevel="0" collapsed="false">
      <c r="A21" s="15" t="s">
        <v>17</v>
      </c>
      <c r="B21" s="16" t="n">
        <v>408881</v>
      </c>
    </row>
    <row r="22" customFormat="false" ht="11.25" hidden="false" customHeight="false" outlineLevel="0" collapsed="false">
      <c r="A22" s="18" t="s">
        <v>18</v>
      </c>
      <c r="B22" s="16" t="n">
        <v>5084221</v>
      </c>
    </row>
    <row r="23" s="4" customFormat="true" ht="11.25" hidden="false" customHeight="false" outlineLevel="0" collapsed="false">
      <c r="A23" s="19" t="s">
        <v>19</v>
      </c>
      <c r="B23" s="14" t="n">
        <f aca="false">SUM(B24:B28)</f>
        <v>0</v>
      </c>
    </row>
    <row r="24" customFormat="false" ht="11.25" hidden="false" customHeight="false" outlineLevel="0" collapsed="false">
      <c r="A24" s="15" t="s">
        <v>20</v>
      </c>
      <c r="B24" s="16"/>
    </row>
    <row r="25" customFormat="false" ht="11.25" hidden="false" customHeight="false" outlineLevel="0" collapsed="false">
      <c r="A25" s="15" t="s">
        <v>21</v>
      </c>
      <c r="B25" s="16"/>
    </row>
    <row r="26" customFormat="false" ht="11.25" hidden="false" customHeight="false" outlineLevel="0" collapsed="false">
      <c r="A26" s="15" t="s">
        <v>22</v>
      </c>
      <c r="B26" s="16"/>
    </row>
    <row r="27" customFormat="false" ht="11.25" hidden="false" customHeight="false" outlineLevel="0" collapsed="false">
      <c r="A27" s="15" t="s">
        <v>23</v>
      </c>
      <c r="B27" s="16"/>
    </row>
    <row r="28" customFormat="false" ht="11.25" hidden="false" customHeight="false" outlineLevel="0" collapsed="false">
      <c r="A28" s="15" t="s">
        <v>24</v>
      </c>
      <c r="B28" s="16"/>
    </row>
    <row r="29" s="4" customFormat="true" ht="11.25" hidden="false" customHeight="false" outlineLevel="0" collapsed="false">
      <c r="A29" s="13" t="s">
        <v>25</v>
      </c>
      <c r="B29" s="14" t="n">
        <f aca="false">SUM(B30:B34)</f>
        <v>1835777</v>
      </c>
    </row>
    <row r="30" customFormat="false" ht="11.25" hidden="false" customHeight="false" outlineLevel="0" collapsed="false">
      <c r="A30" s="15" t="s">
        <v>20</v>
      </c>
      <c r="B30" s="16"/>
    </row>
    <row r="31" customFormat="false" ht="11.25" hidden="false" customHeight="false" outlineLevel="0" collapsed="false">
      <c r="A31" s="15" t="s">
        <v>26</v>
      </c>
      <c r="B31" s="16" t="n">
        <v>1835777</v>
      </c>
    </row>
    <row r="32" customFormat="false" ht="11.25" hidden="false" customHeight="false" outlineLevel="0" collapsed="false">
      <c r="A32" s="15" t="s">
        <v>22</v>
      </c>
      <c r="B32" s="16"/>
    </row>
    <row r="33" customFormat="false" ht="11.25" hidden="false" customHeight="false" outlineLevel="0" collapsed="false">
      <c r="A33" s="15" t="s">
        <v>23</v>
      </c>
      <c r="B33" s="16"/>
    </row>
    <row r="34" customFormat="false" ht="11.25" hidden="false" customHeight="false" outlineLevel="0" collapsed="false">
      <c r="A34" s="15" t="s">
        <v>24</v>
      </c>
      <c r="B34" s="16"/>
    </row>
    <row r="35" s="4" customFormat="true" ht="11.25" hidden="false" customHeight="false" outlineLevel="0" collapsed="false">
      <c r="A35" s="13" t="s">
        <v>27</v>
      </c>
      <c r="B35" s="20" t="n">
        <v>272</v>
      </c>
    </row>
    <row r="36" s="4" customFormat="true" ht="18.75" hidden="false" customHeight="true" outlineLevel="0" collapsed="false">
      <c r="A36" s="11" t="s">
        <v>28</v>
      </c>
      <c r="B36" s="12" t="n">
        <f aca="false">B37+B38+B45+B53+B59+B65+B66</f>
        <v>4233475</v>
      </c>
    </row>
    <row r="37" s="4" customFormat="true" ht="11.25" hidden="false" customHeight="false" outlineLevel="0" collapsed="false">
      <c r="A37" s="13" t="s">
        <v>29</v>
      </c>
      <c r="B37" s="20"/>
    </row>
    <row r="38" s="4" customFormat="true" ht="11.25" hidden="false" customHeight="false" outlineLevel="0" collapsed="false">
      <c r="A38" s="13" t="s">
        <v>30</v>
      </c>
      <c r="B38" s="14" t="n">
        <f aca="false">SUM(B39:B44)</f>
        <v>0</v>
      </c>
    </row>
    <row r="39" customFormat="false" ht="11.25" hidden="false" customHeight="false" outlineLevel="0" collapsed="false">
      <c r="A39" s="15" t="s">
        <v>31</v>
      </c>
      <c r="B39" s="16"/>
    </row>
    <row r="40" customFormat="false" ht="11.25" hidden="false" customHeight="false" outlineLevel="0" collapsed="false">
      <c r="A40" s="15" t="s">
        <v>32</v>
      </c>
      <c r="B40" s="16"/>
    </row>
    <row r="41" customFormat="false" ht="11.25" hidden="false" customHeight="false" outlineLevel="0" collapsed="false">
      <c r="A41" s="15" t="s">
        <v>33</v>
      </c>
      <c r="B41" s="16"/>
    </row>
    <row r="42" customFormat="false" ht="11.25" hidden="false" customHeight="false" outlineLevel="0" collapsed="false">
      <c r="A42" s="15" t="s">
        <v>34</v>
      </c>
      <c r="B42" s="16"/>
    </row>
    <row r="43" customFormat="false" ht="11.25" hidden="false" customHeight="false" outlineLevel="0" collapsed="false">
      <c r="A43" s="18" t="s">
        <v>35</v>
      </c>
      <c r="B43" s="16"/>
    </row>
    <row r="44" customFormat="false" ht="11.25" hidden="false" customHeight="false" outlineLevel="0" collapsed="false">
      <c r="A44" s="15" t="s">
        <v>36</v>
      </c>
      <c r="B44" s="16"/>
    </row>
    <row r="45" s="4" customFormat="true" ht="11.25" hidden="false" customHeight="false" outlineLevel="0" collapsed="false">
      <c r="A45" s="13" t="s">
        <v>37</v>
      </c>
      <c r="B45" s="14" t="n">
        <f aca="false">SUM(B46:B52)</f>
        <v>805167</v>
      </c>
    </row>
    <row r="46" customFormat="false" ht="11.25" hidden="false" customHeight="false" outlineLevel="0" collapsed="false">
      <c r="A46" s="15" t="s">
        <v>38</v>
      </c>
      <c r="B46" s="16" t="n">
        <v>62390</v>
      </c>
    </row>
    <row r="47" customFormat="false" ht="11.25" hidden="false" customHeight="false" outlineLevel="0" collapsed="false">
      <c r="A47" s="15" t="s">
        <v>39</v>
      </c>
      <c r="B47" s="16"/>
    </row>
    <row r="48" customFormat="false" ht="11.25" hidden="false" customHeight="false" outlineLevel="0" collapsed="false">
      <c r="A48" s="15" t="s">
        <v>40</v>
      </c>
      <c r="B48" s="16" t="n">
        <v>98</v>
      </c>
    </row>
    <row r="49" customFormat="false" ht="11.25" hidden="false" customHeight="false" outlineLevel="0" collapsed="false">
      <c r="A49" s="15" t="s">
        <v>41</v>
      </c>
      <c r="B49" s="16"/>
    </row>
    <row r="50" customFormat="false" ht="11.25" hidden="false" customHeight="false" outlineLevel="0" collapsed="false">
      <c r="A50" s="15" t="s">
        <v>42</v>
      </c>
      <c r="B50" s="16" t="n">
        <v>306251</v>
      </c>
    </row>
    <row r="51" customFormat="false" ht="11.25" hidden="false" customHeight="false" outlineLevel="0" collapsed="false">
      <c r="A51" s="15" t="s">
        <v>43</v>
      </c>
      <c r="B51" s="16" t="n">
        <v>436428</v>
      </c>
    </row>
    <row r="52" customFormat="false" ht="11.25" hidden="false" customHeight="false" outlineLevel="0" collapsed="false">
      <c r="A52" s="15" t="s">
        <v>44</v>
      </c>
      <c r="B52" s="16"/>
    </row>
    <row r="53" s="4" customFormat="true" ht="11.25" hidden="false" customHeight="false" outlineLevel="0" collapsed="false">
      <c r="A53" s="19" t="s">
        <v>45</v>
      </c>
      <c r="B53" s="14" t="n">
        <f aca="false">SUM(B54:B58)</f>
        <v>0</v>
      </c>
    </row>
    <row r="54" customFormat="false" ht="11.25" hidden="false" customHeight="false" outlineLevel="0" collapsed="false">
      <c r="A54" s="15" t="s">
        <v>20</v>
      </c>
      <c r="B54" s="16"/>
    </row>
    <row r="55" customFormat="false" ht="11.25" hidden="false" customHeight="false" outlineLevel="0" collapsed="false">
      <c r="A55" s="15" t="s">
        <v>21</v>
      </c>
      <c r="B55" s="16"/>
    </row>
    <row r="56" customFormat="false" ht="11.25" hidden="false" customHeight="false" outlineLevel="0" collapsed="false">
      <c r="A56" s="15" t="s">
        <v>22</v>
      </c>
      <c r="B56" s="16"/>
    </row>
    <row r="57" customFormat="false" ht="11.25" hidden="false" customHeight="false" outlineLevel="0" collapsed="false">
      <c r="A57" s="15" t="s">
        <v>23</v>
      </c>
      <c r="B57" s="16"/>
    </row>
    <row r="58" customFormat="false" ht="11.25" hidden="false" customHeight="false" outlineLevel="0" collapsed="false">
      <c r="A58" s="15" t="s">
        <v>24</v>
      </c>
      <c r="B58" s="16"/>
    </row>
    <row r="59" s="4" customFormat="true" ht="11.25" hidden="false" customHeight="false" outlineLevel="0" collapsed="false">
      <c r="A59" s="13" t="s">
        <v>46</v>
      </c>
      <c r="B59" s="14" t="n">
        <f aca="false">SUM(B60:B64)</f>
        <v>2101451</v>
      </c>
    </row>
    <row r="60" customFormat="false" ht="11.25" hidden="false" customHeight="false" outlineLevel="0" collapsed="false">
      <c r="A60" s="15" t="s">
        <v>20</v>
      </c>
      <c r="B60" s="16"/>
    </row>
    <row r="61" customFormat="false" ht="11.25" hidden="false" customHeight="false" outlineLevel="0" collapsed="false">
      <c r="A61" s="15" t="s">
        <v>21</v>
      </c>
      <c r="B61" s="16" t="n">
        <v>201451</v>
      </c>
    </row>
    <row r="62" customFormat="false" ht="11.25" hidden="false" customHeight="false" outlineLevel="0" collapsed="false">
      <c r="A62" s="15" t="s">
        <v>22</v>
      </c>
      <c r="B62" s="16" t="n">
        <v>1900000</v>
      </c>
    </row>
    <row r="63" customFormat="false" ht="11.25" hidden="false" customHeight="false" outlineLevel="0" collapsed="false">
      <c r="A63" s="15" t="s">
        <v>23</v>
      </c>
      <c r="B63" s="16"/>
    </row>
    <row r="64" customFormat="false" ht="11.25" hidden="false" customHeight="false" outlineLevel="0" collapsed="false">
      <c r="A64" s="15" t="s">
        <v>24</v>
      </c>
      <c r="B64" s="16"/>
    </row>
    <row r="65" s="4" customFormat="true" ht="11.25" hidden="false" customHeight="false" outlineLevel="0" collapsed="false">
      <c r="A65" s="13" t="s">
        <v>47</v>
      </c>
      <c r="B65" s="20" t="n">
        <v>6213</v>
      </c>
    </row>
    <row r="66" s="4" customFormat="true" ht="11.25" hidden="false" customHeight="false" outlineLevel="0" collapsed="false">
      <c r="A66" s="13" t="s">
        <v>48</v>
      </c>
      <c r="B66" s="14" t="n">
        <f aca="false">B67+B68</f>
        <v>1320644</v>
      </c>
    </row>
    <row r="67" customFormat="false" ht="11.25" hidden="false" customHeight="false" outlineLevel="0" collapsed="false">
      <c r="A67" s="15" t="s">
        <v>49</v>
      </c>
      <c r="B67" s="16" t="n">
        <v>1320644</v>
      </c>
      <c r="C67" s="4"/>
    </row>
    <row r="68" customFormat="false" ht="11.25" hidden="false" customHeight="false" outlineLevel="0" collapsed="false">
      <c r="A68" s="15" t="s">
        <v>50</v>
      </c>
      <c r="B68" s="16"/>
      <c r="C68" s="4"/>
    </row>
    <row r="69" s="4" customFormat="true" ht="19.5" hidden="false" customHeight="true" outlineLevel="0" collapsed="false">
      <c r="A69" s="11" t="s">
        <v>51</v>
      </c>
      <c r="B69" s="12" t="n">
        <f aca="false">B8+B36</f>
        <v>12277731</v>
      </c>
    </row>
    <row r="70" s="4" customFormat="true" ht="11.25" hidden="false" customHeight="false" outlineLevel="0" collapsed="false">
      <c r="A70" s="21"/>
      <c r="B70" s="21"/>
      <c r="C70" s="21"/>
    </row>
    <row r="71" customFormat="false" ht="12.75" hidden="false" customHeight="true" outlineLevel="0" collapsed="false">
      <c r="A71" s="22" t="s">
        <v>52</v>
      </c>
      <c r="B71" s="23"/>
    </row>
    <row r="72" s="4" customFormat="true" ht="11.25" hidden="false" customHeight="true" outlineLevel="0" collapsed="false">
      <c r="A72" s="22"/>
      <c r="B72" s="23"/>
    </row>
    <row r="73" s="4" customFormat="true" ht="18" hidden="false" customHeight="true" outlineLevel="0" collapsed="false">
      <c r="A73" s="11" t="s">
        <v>53</v>
      </c>
      <c r="B73" s="12" t="n">
        <f aca="false">B74+B102+B106</f>
        <v>10859393</v>
      </c>
    </row>
    <row r="74" s="4" customFormat="true" ht="11.25" hidden="false" customHeight="false" outlineLevel="0" collapsed="false">
      <c r="A74" s="13" t="s">
        <v>54</v>
      </c>
      <c r="B74" s="14" t="n">
        <f aca="false">B75+B84+B85-ABS(B88)+B89+B92+B99-ABS(B100)+B101</f>
        <v>8667884</v>
      </c>
    </row>
    <row r="75" customFormat="false" ht="11.25" hidden="false" customHeight="false" outlineLevel="0" collapsed="false">
      <c r="A75" s="15" t="s">
        <v>55</v>
      </c>
      <c r="B75" s="24" t="n">
        <f aca="false">B76+B80</f>
        <v>8634441</v>
      </c>
    </row>
    <row r="76" customFormat="false" ht="11.25" hidden="false" customHeight="false" outlineLevel="0" collapsed="false">
      <c r="A76" s="15" t="s">
        <v>56</v>
      </c>
      <c r="B76" s="24" t="n">
        <f aca="false">SUM(B77:B79)</f>
        <v>8634441</v>
      </c>
    </row>
    <row r="77" customFormat="false" ht="11.25" hidden="false" customHeight="false" outlineLevel="0" collapsed="false">
      <c r="A77" s="15" t="s">
        <v>57</v>
      </c>
      <c r="B77" s="16"/>
    </row>
    <row r="78" customFormat="false" ht="12.75" hidden="false" customHeight="true" outlineLevel="0" collapsed="false">
      <c r="A78" s="25" t="s">
        <v>58</v>
      </c>
      <c r="B78" s="16" t="n">
        <v>8634441</v>
      </c>
    </row>
    <row r="79" customFormat="false" ht="11.25" hidden="false" customHeight="false" outlineLevel="0" collapsed="false">
      <c r="A79" s="15" t="s">
        <v>59</v>
      </c>
      <c r="B79" s="16"/>
    </row>
    <row r="80" customFormat="false" ht="11.25" hidden="false" customHeight="false" outlineLevel="0" collapsed="false">
      <c r="A80" s="15" t="s">
        <v>60</v>
      </c>
      <c r="B80" s="26" t="n">
        <f aca="false">SUM(B81:B83)</f>
        <v>0</v>
      </c>
    </row>
    <row r="81" customFormat="false" ht="11.25" hidden="false" customHeight="false" outlineLevel="0" collapsed="false">
      <c r="A81" s="15" t="s">
        <v>61</v>
      </c>
      <c r="B81" s="27"/>
    </row>
    <row r="82" customFormat="false" ht="11.25" hidden="false" customHeight="false" outlineLevel="0" collapsed="false">
      <c r="A82" s="15" t="s">
        <v>62</v>
      </c>
      <c r="B82" s="27"/>
    </row>
    <row r="83" customFormat="false" ht="11.25" hidden="false" customHeight="false" outlineLevel="0" collapsed="false">
      <c r="A83" s="15" t="s">
        <v>63</v>
      </c>
      <c r="B83" s="27"/>
    </row>
    <row r="84" customFormat="false" ht="11.25" hidden="false" customHeight="false" outlineLevel="0" collapsed="false">
      <c r="A84" s="15" t="s">
        <v>64</v>
      </c>
      <c r="B84" s="16" t="n">
        <v>114192</v>
      </c>
    </row>
    <row r="85" customFormat="false" ht="11.25" hidden="false" customHeight="false" outlineLevel="0" collapsed="false">
      <c r="A85" s="15" t="s">
        <v>65</v>
      </c>
      <c r="B85" s="28" t="n">
        <f aca="false">B86+B87</f>
        <v>430390</v>
      </c>
    </row>
    <row r="86" customFormat="false" ht="11.25" hidden="false" customHeight="false" outlineLevel="0" collapsed="false">
      <c r="A86" s="15" t="s">
        <v>66</v>
      </c>
      <c r="B86" s="16"/>
    </row>
    <row r="87" customFormat="false" ht="11.25" hidden="false" customHeight="false" outlineLevel="0" collapsed="false">
      <c r="A87" s="15" t="s">
        <v>67</v>
      </c>
      <c r="B87" s="16" t="n">
        <v>430390</v>
      </c>
    </row>
    <row r="88" customFormat="false" ht="11.25" hidden="false" customHeight="false" outlineLevel="0" collapsed="false">
      <c r="A88" s="18" t="s">
        <v>68</v>
      </c>
      <c r="B88" s="29"/>
    </row>
    <row r="89" customFormat="false" ht="11.25" hidden="false" customHeight="false" outlineLevel="0" collapsed="false">
      <c r="A89" s="15" t="s">
        <v>69</v>
      </c>
      <c r="B89" s="28" t="n">
        <f aca="false">B90-ABS(B91)</f>
        <v>-453861</v>
      </c>
    </row>
    <row r="90" customFormat="false" ht="11.25" hidden="false" customHeight="false" outlineLevel="0" collapsed="false">
      <c r="A90" s="15" t="s">
        <v>70</v>
      </c>
      <c r="B90" s="16"/>
    </row>
    <row r="91" customFormat="false" ht="11.25" hidden="false" customHeight="false" outlineLevel="0" collapsed="false">
      <c r="A91" s="15" t="s">
        <v>71</v>
      </c>
      <c r="B91" s="29" t="n">
        <v>-453861</v>
      </c>
    </row>
    <row r="92" customFormat="false" ht="11.25" hidden="false" customHeight="false" outlineLevel="0" collapsed="false">
      <c r="A92" s="15" t="s">
        <v>72</v>
      </c>
      <c r="B92" s="24" t="n">
        <f aca="false">SUM(B93:B98)</f>
        <v>0</v>
      </c>
    </row>
    <row r="93" customFormat="false" ht="11.25" hidden="false" customHeight="false" outlineLevel="0" collapsed="false">
      <c r="A93" s="15" t="s">
        <v>73</v>
      </c>
      <c r="B93" s="16"/>
    </row>
    <row r="94" customFormat="false" ht="22.5" hidden="false" customHeight="false" outlineLevel="0" collapsed="false">
      <c r="A94" s="25" t="s">
        <v>74</v>
      </c>
      <c r="B94" s="16"/>
    </row>
    <row r="95" customFormat="false" ht="11.25" hidden="false" customHeight="false" outlineLevel="0" collapsed="false">
      <c r="A95" s="15" t="s">
        <v>75</v>
      </c>
      <c r="B95" s="16"/>
    </row>
    <row r="96" customFormat="false" ht="11.25" hidden="false" customHeight="false" outlineLevel="0" collapsed="false">
      <c r="A96" s="15" t="s">
        <v>76</v>
      </c>
      <c r="B96" s="16"/>
    </row>
    <row r="97" customFormat="false" ht="22.5" hidden="false" customHeight="false" outlineLevel="0" collapsed="false">
      <c r="A97" s="25" t="s">
        <v>77</v>
      </c>
      <c r="B97" s="16"/>
    </row>
    <row r="98" customFormat="false" ht="11.25" hidden="false" customHeight="false" outlineLevel="0" collapsed="false">
      <c r="A98" s="15" t="s">
        <v>78</v>
      </c>
      <c r="B98" s="16"/>
    </row>
    <row r="99" customFormat="false" ht="11.25" hidden="false" customHeight="false" outlineLevel="0" collapsed="false">
      <c r="A99" s="15" t="s">
        <v>79</v>
      </c>
      <c r="B99" s="16" t="n">
        <v>-57278</v>
      </c>
    </row>
    <row r="100" customFormat="false" ht="11.25" hidden="false" customHeight="false" outlineLevel="0" collapsed="false">
      <c r="A100" s="15" t="s">
        <v>80</v>
      </c>
      <c r="B100" s="29"/>
    </row>
    <row r="101" customFormat="false" ht="11.25" hidden="false" customHeight="false" outlineLevel="0" collapsed="false">
      <c r="A101" s="15" t="s">
        <v>81</v>
      </c>
      <c r="B101" s="16"/>
    </row>
    <row r="102" s="4" customFormat="true" ht="11.25" hidden="false" customHeight="false" outlineLevel="0" collapsed="false">
      <c r="A102" s="13" t="s">
        <v>82</v>
      </c>
      <c r="B102" s="30" t="n">
        <f aca="false">B103+B104+B105</f>
        <v>0</v>
      </c>
    </row>
    <row r="103" customFormat="false" ht="11.25" hidden="false" customHeight="false" outlineLevel="0" collapsed="false">
      <c r="A103" s="15" t="s">
        <v>83</v>
      </c>
      <c r="B103" s="16"/>
    </row>
    <row r="104" customFormat="false" ht="11.25" hidden="false" customHeight="false" outlineLevel="0" collapsed="false">
      <c r="A104" s="15" t="s">
        <v>84</v>
      </c>
      <c r="B104" s="16"/>
    </row>
    <row r="105" customFormat="false" ht="11.25" hidden="false" customHeight="false" outlineLevel="0" collapsed="false">
      <c r="A105" s="15" t="s">
        <v>85</v>
      </c>
      <c r="B105" s="16"/>
    </row>
    <row r="106" s="4" customFormat="true" ht="11.25" hidden="false" customHeight="false" outlineLevel="0" collapsed="false">
      <c r="A106" s="13" t="s">
        <v>86</v>
      </c>
      <c r="B106" s="14" t="n">
        <f aca="false">B107+B114</f>
        <v>2191509</v>
      </c>
    </row>
    <row r="107" s="4" customFormat="true" ht="11.25" hidden="false" customHeight="false" outlineLevel="0" collapsed="false">
      <c r="A107" s="15" t="s">
        <v>87</v>
      </c>
      <c r="B107" s="24" t="n">
        <f aca="false">SUM(B108:B113)</f>
        <v>2191509</v>
      </c>
    </row>
    <row r="108" s="4" customFormat="true" ht="11.25" hidden="false" customHeight="false" outlineLevel="0" collapsed="false">
      <c r="A108" s="15" t="s">
        <v>88</v>
      </c>
      <c r="B108" s="16" t="n">
        <v>406936</v>
      </c>
    </row>
    <row r="109" s="4" customFormat="true" ht="22.5" hidden="false" customHeight="false" outlineLevel="0" collapsed="false">
      <c r="A109" s="25" t="s">
        <v>89</v>
      </c>
      <c r="B109" s="16"/>
    </row>
    <row r="110" s="4" customFormat="true" ht="11.25" hidden="false" customHeight="false" outlineLevel="0" collapsed="false">
      <c r="A110" s="15" t="s">
        <v>90</v>
      </c>
      <c r="B110" s="16"/>
    </row>
    <row r="111" s="4" customFormat="true" ht="11.25" hidden="false" customHeight="false" outlineLevel="0" collapsed="false">
      <c r="A111" s="15" t="s">
        <v>91</v>
      </c>
      <c r="B111" s="16" t="n">
        <v>1784573</v>
      </c>
    </row>
    <row r="112" s="4" customFormat="true" ht="11.25" hidden="false" customHeight="false" outlineLevel="0" collapsed="false">
      <c r="A112" s="15" t="s">
        <v>92</v>
      </c>
      <c r="B112" s="16"/>
    </row>
    <row r="113" s="4" customFormat="true" ht="11.25" hidden="false" customHeight="false" outlineLevel="0" collapsed="false">
      <c r="A113" s="15" t="s">
        <v>93</v>
      </c>
      <c r="B113" s="16"/>
    </row>
    <row r="114" s="4" customFormat="true" ht="11.25" hidden="false" customHeight="false" outlineLevel="0" collapsed="false">
      <c r="A114" s="15" t="s">
        <v>94</v>
      </c>
      <c r="B114" s="16"/>
    </row>
    <row r="115" s="4" customFormat="true" ht="19.5" hidden="false" customHeight="true" outlineLevel="0" collapsed="false">
      <c r="A115" s="11" t="s">
        <v>95</v>
      </c>
      <c r="B115" s="31" t="n">
        <f aca="false">B116+B121+B127+B128+B129</f>
        <v>854419</v>
      </c>
    </row>
    <row r="116" customFormat="false" ht="11.25" hidden="false" customHeight="false" outlineLevel="0" collapsed="false">
      <c r="A116" s="15" t="s">
        <v>96</v>
      </c>
      <c r="B116" s="28" t="n">
        <f aca="false">SUM(B117:B120)</f>
        <v>0</v>
      </c>
    </row>
    <row r="117" customFormat="false" ht="11.25" hidden="false" customHeight="false" outlineLevel="0" collapsed="false">
      <c r="A117" s="18" t="s">
        <v>97</v>
      </c>
      <c r="B117" s="16"/>
    </row>
    <row r="118" customFormat="false" ht="11.25" hidden="false" customHeight="false" outlineLevel="0" collapsed="false">
      <c r="A118" s="15" t="s">
        <v>98</v>
      </c>
      <c r="B118" s="16"/>
    </row>
    <row r="119" customFormat="false" ht="11.25" hidden="false" customHeight="false" outlineLevel="0" collapsed="false">
      <c r="A119" s="15" t="s">
        <v>99</v>
      </c>
      <c r="B119" s="16"/>
    </row>
    <row r="120" customFormat="false" ht="11.25" hidden="false" customHeight="false" outlineLevel="0" collapsed="false">
      <c r="A120" s="15" t="s">
        <v>100</v>
      </c>
      <c r="B120" s="16"/>
    </row>
    <row r="121" customFormat="false" ht="11.25" hidden="false" customHeight="false" outlineLevel="0" collapsed="false">
      <c r="A121" s="15" t="s">
        <v>101</v>
      </c>
      <c r="B121" s="28" t="n">
        <f aca="false">SUM(B122:B126)</f>
        <v>107486</v>
      </c>
    </row>
    <row r="122" customFormat="false" ht="11.25" hidden="false" customHeight="false" outlineLevel="0" collapsed="false">
      <c r="A122" s="15" t="s">
        <v>102</v>
      </c>
      <c r="B122" s="16"/>
    </row>
    <row r="123" customFormat="false" ht="11.25" hidden="false" customHeight="false" outlineLevel="0" collapsed="false">
      <c r="A123" s="15" t="s">
        <v>103</v>
      </c>
      <c r="B123" s="16"/>
    </row>
    <row r="124" customFormat="false" ht="11.25" hidden="false" customHeight="false" outlineLevel="0" collapsed="false">
      <c r="A124" s="15" t="s">
        <v>104</v>
      </c>
      <c r="B124" s="16"/>
    </row>
    <row r="125" customFormat="false" ht="11.25" hidden="false" customHeight="false" outlineLevel="0" collapsed="false">
      <c r="A125" s="15" t="s">
        <v>23</v>
      </c>
      <c r="B125" s="16"/>
    </row>
    <row r="126" customFormat="false" ht="11.25" hidden="false" customHeight="false" outlineLevel="0" collapsed="false">
      <c r="A126" s="15" t="s">
        <v>105</v>
      </c>
      <c r="B126" s="16" t="n">
        <v>107486</v>
      </c>
    </row>
    <row r="127" customFormat="false" ht="11.25" hidden="false" customHeight="false" outlineLevel="0" collapsed="false">
      <c r="A127" s="25" t="s">
        <v>106</v>
      </c>
      <c r="B127" s="16"/>
    </row>
    <row r="128" customFormat="false" ht="11.25" hidden="false" customHeight="false" outlineLevel="0" collapsed="false">
      <c r="A128" s="15" t="s">
        <v>107</v>
      </c>
      <c r="B128" s="16" t="n">
        <v>730504</v>
      </c>
    </row>
    <row r="129" customFormat="false" ht="11.25" hidden="false" customHeight="false" outlineLevel="0" collapsed="false">
      <c r="A129" s="15" t="s">
        <v>108</v>
      </c>
      <c r="B129" s="16" t="n">
        <v>16429</v>
      </c>
    </row>
    <row r="130" s="4" customFormat="true" ht="19.5" hidden="false" customHeight="true" outlineLevel="0" collapsed="false">
      <c r="A130" s="11" t="s">
        <v>109</v>
      </c>
      <c r="B130" s="31" t="n">
        <f aca="false">B131+B132+B133+B139+B140+B148</f>
        <v>563919</v>
      </c>
    </row>
    <row r="131" customFormat="false" ht="11.25" hidden="false" customHeight="false" outlineLevel="0" collapsed="false">
      <c r="A131" s="25" t="s">
        <v>110</v>
      </c>
      <c r="B131" s="16"/>
    </row>
    <row r="132" customFormat="false" ht="11.25" hidden="false" customHeight="false" outlineLevel="0" collapsed="false">
      <c r="A132" s="15" t="s">
        <v>111</v>
      </c>
      <c r="B132" s="16"/>
    </row>
    <row r="133" customFormat="false" ht="11.25" hidden="false" customHeight="false" outlineLevel="0" collapsed="false">
      <c r="A133" s="15" t="s">
        <v>112</v>
      </c>
      <c r="B133" s="28" t="n">
        <f aca="false">SUM(B134:B138)</f>
        <v>344150</v>
      </c>
    </row>
    <row r="134" customFormat="false" ht="11.25" hidden="false" customHeight="false" outlineLevel="0" collapsed="false">
      <c r="A134" s="15" t="s">
        <v>102</v>
      </c>
      <c r="B134" s="16"/>
    </row>
    <row r="135" customFormat="false" ht="11.25" hidden="false" customHeight="false" outlineLevel="0" collapsed="false">
      <c r="A135" s="15" t="s">
        <v>103</v>
      </c>
      <c r="B135" s="16"/>
    </row>
    <row r="136" customFormat="false" ht="11.25" hidden="false" customHeight="false" outlineLevel="0" collapsed="false">
      <c r="A136" s="15" t="s">
        <v>104</v>
      </c>
      <c r="B136" s="16"/>
    </row>
    <row r="137" customFormat="false" ht="11.25" hidden="false" customHeight="false" outlineLevel="0" collapsed="false">
      <c r="A137" s="15" t="s">
        <v>23</v>
      </c>
      <c r="B137" s="16"/>
    </row>
    <row r="138" customFormat="false" ht="11.25" hidden="false" customHeight="false" outlineLevel="0" collapsed="false">
      <c r="A138" s="15" t="s">
        <v>105</v>
      </c>
      <c r="B138" s="16" t="n">
        <v>344150</v>
      </c>
    </row>
    <row r="139" customFormat="false" ht="11.25" hidden="false" customHeight="false" outlineLevel="0" collapsed="false">
      <c r="A139" s="25" t="s">
        <v>113</v>
      </c>
      <c r="B139" s="16"/>
    </row>
    <row r="140" customFormat="false" ht="11.25" hidden="false" customHeight="false" outlineLevel="0" collapsed="false">
      <c r="A140" s="15" t="s">
        <v>114</v>
      </c>
      <c r="B140" s="28" t="n">
        <f aca="false">SUM(B141:B147)</f>
        <v>219169</v>
      </c>
    </row>
    <row r="141" customFormat="false" ht="11.25" hidden="false" customHeight="false" outlineLevel="0" collapsed="false">
      <c r="A141" s="15" t="s">
        <v>115</v>
      </c>
      <c r="B141" s="16"/>
    </row>
    <row r="142" customFormat="false" ht="11.25" hidden="false" customHeight="false" outlineLevel="0" collapsed="false">
      <c r="A142" s="15" t="s">
        <v>116</v>
      </c>
      <c r="B142" s="16"/>
    </row>
    <row r="143" customFormat="false" ht="11.25" hidden="false" customHeight="false" outlineLevel="0" collapsed="false">
      <c r="A143" s="15" t="s">
        <v>117</v>
      </c>
      <c r="B143" s="16" t="n">
        <v>50731</v>
      </c>
    </row>
    <row r="144" customFormat="false" ht="11.25" hidden="false" customHeight="false" outlineLevel="0" collapsed="false">
      <c r="A144" s="15" t="s">
        <v>118</v>
      </c>
      <c r="B144" s="16" t="n">
        <v>61581</v>
      </c>
    </row>
    <row r="145" customFormat="false" ht="11.25" hidden="false" customHeight="false" outlineLevel="0" collapsed="false">
      <c r="A145" s="15" t="s">
        <v>119</v>
      </c>
      <c r="B145" s="16"/>
    </row>
    <row r="146" customFormat="false" ht="11.25" hidden="false" customHeight="false" outlineLevel="0" collapsed="false">
      <c r="A146" s="15" t="s">
        <v>120</v>
      </c>
      <c r="B146" s="16" t="n">
        <v>106857</v>
      </c>
    </row>
    <row r="147" customFormat="false" ht="11.25" hidden="false" customHeight="false" outlineLevel="0" collapsed="false">
      <c r="A147" s="15" t="s">
        <v>121</v>
      </c>
      <c r="B147" s="16"/>
    </row>
    <row r="148" customFormat="false" ht="11.25" hidden="false" customHeight="false" outlineLevel="0" collapsed="false">
      <c r="A148" s="15" t="s">
        <v>47</v>
      </c>
      <c r="B148" s="16" t="n">
        <v>600</v>
      </c>
    </row>
    <row r="149" s="4" customFormat="true" ht="20.25" hidden="false" customHeight="true" outlineLevel="0" collapsed="false">
      <c r="A149" s="11" t="s">
        <v>122</v>
      </c>
      <c r="B149" s="31" t="n">
        <f aca="false">B73+B115+B130</f>
        <v>12277731</v>
      </c>
    </row>
    <row r="150" s="1" customFormat="true" ht="11.25" hidden="false" customHeight="false" outlineLevel="0" collapsed="false"/>
    <row r="151" s="1" customFormat="true" ht="21.75" hidden="false" customHeight="true" outlineLevel="0" collapsed="false">
      <c r="A151" s="32" t="s">
        <v>123</v>
      </c>
      <c r="B151" s="33"/>
    </row>
    <row r="152" s="36" customFormat="true" ht="19.5" hidden="false" customHeight="true" outlineLevel="0" collapsed="false">
      <c r="A152" s="34" t="s">
        <v>124</v>
      </c>
      <c r="B152" s="35"/>
    </row>
    <row r="153" s="38" customFormat="true" ht="11.25" hidden="false" customHeight="false" outlineLevel="0" collapsed="false">
      <c r="A153" s="13" t="s">
        <v>125</v>
      </c>
      <c r="B153" s="37" t="n">
        <f aca="false">B154+B155</f>
        <v>623779</v>
      </c>
    </row>
    <row r="154" s="1" customFormat="true" ht="11.25" hidden="false" customHeight="false" outlineLevel="0" collapsed="false">
      <c r="A154" s="15" t="s">
        <v>126</v>
      </c>
      <c r="B154" s="27"/>
    </row>
    <row r="155" s="1" customFormat="true" ht="10.5" hidden="false" customHeight="true" outlineLevel="0" collapsed="false">
      <c r="A155" s="25" t="s">
        <v>127</v>
      </c>
      <c r="B155" s="27" t="n">
        <v>623779</v>
      </c>
    </row>
    <row r="156" s="38" customFormat="true" ht="9.75" hidden="false" customHeight="true" outlineLevel="0" collapsed="false">
      <c r="A156" s="19" t="s">
        <v>128</v>
      </c>
      <c r="B156" s="39"/>
    </row>
    <row r="157" s="38" customFormat="true" ht="11.25" hidden="false" customHeight="false" outlineLevel="0" collapsed="false">
      <c r="A157" s="13" t="s">
        <v>129</v>
      </c>
      <c r="B157" s="39"/>
    </row>
    <row r="158" s="38" customFormat="true" ht="11.25" hidden="false" customHeight="false" outlineLevel="0" collapsed="false">
      <c r="A158" s="13" t="s">
        <v>130</v>
      </c>
      <c r="B158" s="37" t="n">
        <f aca="false">B159+B160+B161+B162</f>
        <v>0</v>
      </c>
    </row>
    <row r="159" s="1" customFormat="true" ht="11.25" hidden="false" customHeight="false" outlineLevel="0" collapsed="false">
      <c r="A159" s="15" t="s">
        <v>131</v>
      </c>
      <c r="B159" s="27"/>
    </row>
    <row r="160" s="1" customFormat="true" ht="11.25" hidden="false" customHeight="false" outlineLevel="0" collapsed="false">
      <c r="A160" s="25" t="s">
        <v>132</v>
      </c>
      <c r="B160" s="27"/>
    </row>
    <row r="161" s="1" customFormat="true" ht="11.25" hidden="false" customHeight="false" outlineLevel="0" collapsed="false">
      <c r="A161" s="15" t="s">
        <v>133</v>
      </c>
      <c r="B161" s="27"/>
    </row>
    <row r="162" s="1" customFormat="true" ht="12" hidden="false" customHeight="true" outlineLevel="0" collapsed="false">
      <c r="A162" s="25" t="s">
        <v>134</v>
      </c>
      <c r="B162" s="27"/>
    </row>
    <row r="163" s="38" customFormat="true" ht="11.25" hidden="false" customHeight="false" outlineLevel="0" collapsed="false">
      <c r="A163" s="13" t="s">
        <v>135</v>
      </c>
      <c r="B163" s="37" t="n">
        <f aca="false">B164+B165</f>
        <v>521456</v>
      </c>
    </row>
    <row r="164" s="1" customFormat="true" ht="11.25" hidden="false" customHeight="false" outlineLevel="0" collapsed="false">
      <c r="A164" s="25" t="s">
        <v>136</v>
      </c>
      <c r="B164" s="27" t="n">
        <v>3523</v>
      </c>
    </row>
    <row r="165" s="1" customFormat="true" ht="11.25" hidden="false" customHeight="true" outlineLevel="0" collapsed="false">
      <c r="A165" s="25" t="s">
        <v>137</v>
      </c>
      <c r="B165" s="26" t="n">
        <f aca="false">SUM(B166:B171)</f>
        <v>517933</v>
      </c>
    </row>
    <row r="166" s="1" customFormat="true" ht="11.25" hidden="false" customHeight="true" outlineLevel="0" collapsed="false">
      <c r="A166" s="25" t="s">
        <v>138</v>
      </c>
      <c r="B166" s="27" t="n">
        <v>462400</v>
      </c>
    </row>
    <row r="167" s="1" customFormat="true" ht="22.5" hidden="false" customHeight="true" outlineLevel="0" collapsed="false">
      <c r="A167" s="25" t="s">
        <v>139</v>
      </c>
      <c r="B167" s="27" t="n">
        <v>36083</v>
      </c>
    </row>
    <row r="168" s="1" customFormat="true" ht="11.25" hidden="false" customHeight="true" outlineLevel="0" collapsed="false">
      <c r="A168" s="25" t="s">
        <v>140</v>
      </c>
      <c r="B168" s="27"/>
    </row>
    <row r="169" s="1" customFormat="true" ht="11.25" hidden="false" customHeight="true" outlineLevel="0" collapsed="false">
      <c r="A169" s="25" t="s">
        <v>141</v>
      </c>
      <c r="B169" s="27"/>
    </row>
    <row r="170" s="1" customFormat="true" ht="11.25" hidden="false" customHeight="true" outlineLevel="0" collapsed="false">
      <c r="A170" s="25" t="s">
        <v>142</v>
      </c>
      <c r="B170" s="27" t="n">
        <v>19450</v>
      </c>
    </row>
    <row r="171" s="1" customFormat="true" ht="11.25" hidden="false" customHeight="true" outlineLevel="0" collapsed="false">
      <c r="A171" s="25" t="s">
        <v>143</v>
      </c>
      <c r="B171" s="27"/>
    </row>
    <row r="172" s="38" customFormat="true" ht="11.25" hidden="false" customHeight="false" outlineLevel="0" collapsed="false">
      <c r="A172" s="19" t="s">
        <v>144</v>
      </c>
      <c r="B172" s="37" t="n">
        <f aca="false">B173+B174+B175</f>
        <v>-794300</v>
      </c>
    </row>
    <row r="173" s="1" customFormat="true" ht="11.25" hidden="false" customHeight="false" outlineLevel="0" collapsed="false">
      <c r="A173" s="25" t="s">
        <v>145</v>
      </c>
      <c r="B173" s="27" t="n">
        <v>-604239</v>
      </c>
    </row>
    <row r="174" s="1" customFormat="true" ht="11.25" hidden="false" customHeight="false" outlineLevel="0" collapsed="false">
      <c r="A174" s="25" t="s">
        <v>146</v>
      </c>
      <c r="B174" s="27" t="n">
        <v>-190061</v>
      </c>
    </row>
    <row r="175" s="1" customFormat="true" ht="11.25" hidden="false" customHeight="false" outlineLevel="0" collapsed="false">
      <c r="A175" s="25" t="s">
        <v>147</v>
      </c>
      <c r="B175" s="27"/>
    </row>
    <row r="176" s="38" customFormat="true" ht="11.25" hidden="false" customHeight="false" outlineLevel="0" collapsed="false">
      <c r="A176" s="19" t="s">
        <v>148</v>
      </c>
      <c r="B176" s="37" t="n">
        <f aca="false">B177+B178+B179+B180+B181</f>
        <v>-388090</v>
      </c>
    </row>
    <row r="177" s="1" customFormat="true" ht="11.25" hidden="false" customHeight="false" outlineLevel="0" collapsed="false">
      <c r="A177" s="25" t="s">
        <v>149</v>
      </c>
      <c r="B177" s="27" t="n">
        <v>-366061</v>
      </c>
    </row>
    <row r="178" s="1" customFormat="true" ht="11.25" hidden="false" customHeight="false" outlineLevel="0" collapsed="false">
      <c r="A178" s="25" t="s">
        <v>150</v>
      </c>
      <c r="B178" s="27" t="n">
        <v>-24780</v>
      </c>
    </row>
    <row r="179" s="1" customFormat="true" ht="12" hidden="false" customHeight="true" outlineLevel="0" collapsed="false">
      <c r="A179" s="25" t="s">
        <v>151</v>
      </c>
      <c r="B179" s="27" t="n">
        <v>2751</v>
      </c>
    </row>
    <row r="180" s="1" customFormat="true" ht="11.25" hidden="false" customHeight="false" outlineLevel="0" collapsed="false">
      <c r="A180" s="25" t="s">
        <v>152</v>
      </c>
      <c r="B180" s="27"/>
    </row>
    <row r="181" s="1" customFormat="true" ht="11.25" hidden="false" customHeight="false" outlineLevel="0" collapsed="false">
      <c r="A181" s="25" t="s">
        <v>153</v>
      </c>
      <c r="B181" s="27"/>
    </row>
    <row r="182" s="38" customFormat="true" ht="11.25" hidden="false" customHeight="false" outlineLevel="0" collapsed="false">
      <c r="A182" s="19" t="s">
        <v>154</v>
      </c>
      <c r="B182" s="39" t="n">
        <v>-512301</v>
      </c>
    </row>
    <row r="183" s="38" customFormat="true" ht="11.25" hidden="false" customHeight="false" outlineLevel="0" collapsed="false">
      <c r="A183" s="19" t="s">
        <v>155</v>
      </c>
      <c r="B183" s="37" t="n">
        <f aca="false">SUM(B184:B189)</f>
        <v>395101</v>
      </c>
    </row>
    <row r="184" s="1" customFormat="true" ht="11.25" hidden="false" customHeight="false" outlineLevel="0" collapsed="false">
      <c r="A184" s="25" t="s">
        <v>156</v>
      </c>
      <c r="B184" s="27" t="n">
        <v>204186</v>
      </c>
    </row>
    <row r="185" s="1" customFormat="true" ht="11.25" hidden="false" customHeight="false" outlineLevel="0" collapsed="false">
      <c r="A185" s="25" t="s">
        <v>157</v>
      </c>
      <c r="B185" s="27"/>
    </row>
    <row r="186" s="1" customFormat="true" ht="11.25" hidden="false" customHeight="false" outlineLevel="0" collapsed="false">
      <c r="A186" s="25" t="s">
        <v>158</v>
      </c>
      <c r="B186" s="27"/>
    </row>
    <row r="187" s="1" customFormat="true" ht="11.25" hidden="false" customHeight="false" outlineLevel="0" collapsed="false">
      <c r="A187" s="25" t="s">
        <v>159</v>
      </c>
      <c r="B187" s="27" t="n">
        <v>190915</v>
      </c>
    </row>
    <row r="188" s="1" customFormat="true" ht="11.25" hidden="false" customHeight="false" outlineLevel="0" collapsed="false">
      <c r="A188" s="25" t="s">
        <v>160</v>
      </c>
      <c r="B188" s="27"/>
    </row>
    <row r="189" s="1" customFormat="true" ht="11.25" hidden="false" customHeight="false" outlineLevel="0" collapsed="false">
      <c r="A189" s="25" t="s">
        <v>161</v>
      </c>
      <c r="B189" s="27"/>
    </row>
    <row r="190" s="38" customFormat="true" ht="11.25" hidden="false" customHeight="false" outlineLevel="0" collapsed="false">
      <c r="A190" s="19" t="s">
        <v>162</v>
      </c>
      <c r="B190" s="39"/>
    </row>
    <row r="191" s="38" customFormat="true" ht="11.25" hidden="false" customHeight="false" outlineLevel="0" collapsed="false">
      <c r="A191" s="19" t="s">
        <v>163</v>
      </c>
      <c r="B191" s="37" t="n">
        <f aca="false">B192+B193</f>
        <v>73166</v>
      </c>
    </row>
    <row r="192" s="1" customFormat="true" ht="11.25" hidden="false" customHeight="false" outlineLevel="0" collapsed="false">
      <c r="A192" s="25" t="s">
        <v>164</v>
      </c>
      <c r="B192" s="27"/>
    </row>
    <row r="193" s="1" customFormat="true" ht="11.25" hidden="false" customHeight="false" outlineLevel="0" collapsed="false">
      <c r="A193" s="25" t="s">
        <v>165</v>
      </c>
      <c r="B193" s="27" t="n">
        <v>73166</v>
      </c>
    </row>
    <row r="194" s="38" customFormat="true" ht="11.25" hidden="false" customHeight="false" outlineLevel="0" collapsed="false">
      <c r="A194" s="19" t="s">
        <v>166</v>
      </c>
      <c r="B194" s="37" t="n">
        <f aca="false">B195+B196</f>
        <v>0</v>
      </c>
    </row>
    <row r="195" s="1" customFormat="true" ht="11.25" hidden="false" customHeight="false" outlineLevel="0" collapsed="false">
      <c r="A195" s="25" t="s">
        <v>167</v>
      </c>
      <c r="B195" s="27" t="n">
        <v>0</v>
      </c>
    </row>
    <row r="196" s="1" customFormat="true" ht="11.25" hidden="false" customHeight="false" outlineLevel="0" collapsed="false">
      <c r="A196" s="25" t="s">
        <v>168</v>
      </c>
      <c r="B196" s="27"/>
    </row>
    <row r="197" s="1" customFormat="true" ht="22.5" hidden="false" customHeight="false" outlineLevel="0" collapsed="false">
      <c r="A197" s="40" t="s">
        <v>169</v>
      </c>
      <c r="B197" s="41" t="n">
        <f aca="false">B153+B156+B157+B158+B163+B172+B176+B182+B183+B190+B191+B194</f>
        <v>-81189</v>
      </c>
    </row>
    <row r="198" s="1" customFormat="true" ht="11.25" hidden="false" customHeight="false" outlineLevel="0" collapsed="false">
      <c r="A198" s="25" t="s">
        <v>170</v>
      </c>
      <c r="B198" s="26" t="n">
        <f aca="false">B199+B202</f>
        <v>23911</v>
      </c>
    </row>
    <row r="199" s="1" customFormat="true" ht="11.25" hidden="false" customHeight="false" outlineLevel="0" collapsed="false">
      <c r="A199" s="25" t="s">
        <v>171</v>
      </c>
      <c r="B199" s="26" t="n">
        <f aca="false">B200+B201</f>
        <v>0</v>
      </c>
    </row>
    <row r="200" s="1" customFormat="true" ht="11.25" hidden="false" customHeight="false" outlineLevel="0" collapsed="false">
      <c r="A200" s="25" t="s">
        <v>172</v>
      </c>
      <c r="B200" s="27"/>
    </row>
    <row r="201" s="1" customFormat="true" ht="11.25" hidden="false" customHeight="false" outlineLevel="0" collapsed="false">
      <c r="A201" s="25" t="s">
        <v>173</v>
      </c>
      <c r="B201" s="27"/>
    </row>
    <row r="202" s="1" customFormat="true" ht="11.25" hidden="false" customHeight="false" outlineLevel="0" collapsed="false">
      <c r="A202" s="25" t="s">
        <v>174</v>
      </c>
      <c r="B202" s="26" t="n">
        <f aca="false">B203+B204</f>
        <v>23911</v>
      </c>
    </row>
    <row r="203" s="1" customFormat="true" ht="11.25" hidden="false" customHeight="false" outlineLevel="0" collapsed="false">
      <c r="A203" s="25" t="s">
        <v>175</v>
      </c>
      <c r="B203" s="27"/>
    </row>
    <row r="204" s="1" customFormat="true" ht="11.25" hidden="false" customHeight="false" outlineLevel="0" collapsed="false">
      <c r="A204" s="25" t="s">
        <v>176</v>
      </c>
      <c r="B204" s="27" t="n">
        <v>23911</v>
      </c>
    </row>
    <row r="205" s="1" customFormat="true" ht="11.25" hidden="false" customHeight="false" outlineLevel="0" collapsed="false">
      <c r="A205" s="25" t="s">
        <v>177</v>
      </c>
      <c r="B205" s="26" t="n">
        <f aca="false">B206+B207+B208</f>
        <v>0</v>
      </c>
    </row>
    <row r="206" s="1" customFormat="true" ht="11.25" hidden="false" customHeight="false" outlineLevel="0" collapsed="false">
      <c r="A206" s="25" t="s">
        <v>178</v>
      </c>
      <c r="B206" s="27"/>
    </row>
    <row r="207" s="1" customFormat="true" ht="11.25" hidden="false" customHeight="false" outlineLevel="0" collapsed="false">
      <c r="A207" s="25" t="s">
        <v>179</v>
      </c>
      <c r="B207" s="27"/>
    </row>
    <row r="208" s="1" customFormat="true" ht="11.25" hidden="false" customHeight="false" outlineLevel="0" collapsed="false">
      <c r="A208" s="25" t="s">
        <v>180</v>
      </c>
      <c r="B208" s="27"/>
    </row>
    <row r="209" s="1" customFormat="true" ht="11.25" hidden="false" customHeight="false" outlineLevel="0" collapsed="false">
      <c r="A209" s="25" t="s">
        <v>181</v>
      </c>
      <c r="B209" s="26" t="n">
        <f aca="false">B210+B211</f>
        <v>0</v>
      </c>
    </row>
    <row r="210" s="1" customFormat="true" ht="11.25" hidden="false" customHeight="false" outlineLevel="0" collapsed="false">
      <c r="A210" s="25" t="s">
        <v>182</v>
      </c>
      <c r="B210" s="27"/>
    </row>
    <row r="211" s="1" customFormat="true" ht="12" hidden="false" customHeight="true" outlineLevel="0" collapsed="false">
      <c r="A211" s="25" t="s">
        <v>183</v>
      </c>
      <c r="B211" s="27"/>
    </row>
    <row r="212" s="1" customFormat="true" ht="11.25" hidden="false" customHeight="false" outlineLevel="0" collapsed="false">
      <c r="A212" s="25" t="s">
        <v>184</v>
      </c>
      <c r="B212" s="27"/>
    </row>
    <row r="213" s="1" customFormat="true" ht="12.75" hidden="false" customHeight="true" outlineLevel="0" collapsed="false">
      <c r="A213" s="25" t="s">
        <v>185</v>
      </c>
      <c r="B213" s="26" t="n">
        <f aca="false">B214+B215</f>
        <v>0</v>
      </c>
    </row>
    <row r="214" s="1" customFormat="true" ht="11.25" hidden="false" customHeight="false" outlineLevel="0" collapsed="false">
      <c r="A214" s="25" t="s">
        <v>164</v>
      </c>
      <c r="B214" s="27"/>
    </row>
    <row r="215" s="1" customFormat="true" ht="11.25" hidden="false" customHeight="false" outlineLevel="0" collapsed="false">
      <c r="A215" s="25" t="s">
        <v>165</v>
      </c>
      <c r="B215" s="27" t="n">
        <v>0</v>
      </c>
    </row>
    <row r="216" s="1" customFormat="true" ht="15" hidden="false" customHeight="true" outlineLevel="0" collapsed="false">
      <c r="A216" s="40" t="s">
        <v>186</v>
      </c>
      <c r="B216" s="41" t="n">
        <f aca="false">B198+B205+B209+B212+B213</f>
        <v>23911</v>
      </c>
    </row>
    <row r="217" s="1" customFormat="true" ht="18.75" hidden="false" customHeight="true" outlineLevel="0" collapsed="false">
      <c r="A217" s="40" t="s">
        <v>187</v>
      </c>
      <c r="B217" s="41" t="n">
        <f aca="false">B197+B216</f>
        <v>-57278</v>
      </c>
    </row>
    <row r="218" s="1" customFormat="true" ht="11.25" hidden="false" customHeight="false" outlineLevel="0" collapsed="false">
      <c r="A218" s="25" t="s">
        <v>188</v>
      </c>
      <c r="B218" s="27"/>
    </row>
    <row r="219" s="1" customFormat="true" ht="22.5" hidden="false" customHeight="false" outlineLevel="0" collapsed="false">
      <c r="A219" s="40" t="s">
        <v>189</v>
      </c>
      <c r="B219" s="41" t="n">
        <f aca="false">B217+B218</f>
        <v>-57278</v>
      </c>
    </row>
    <row r="220" s="1" customFormat="true" ht="11.25" hidden="false" customHeight="false" outlineLevel="0" collapsed="false">
      <c r="A220" s="19" t="s">
        <v>190</v>
      </c>
      <c r="B220" s="27"/>
    </row>
    <row r="221" s="1" customFormat="true" ht="22.5" hidden="false" customHeight="false" outlineLevel="0" collapsed="false">
      <c r="A221" s="25" t="s">
        <v>191</v>
      </c>
      <c r="B221" s="27"/>
    </row>
    <row r="222" s="1" customFormat="true" ht="19.5" hidden="false" customHeight="true" outlineLevel="0" collapsed="false">
      <c r="A222" s="40" t="s">
        <v>192</v>
      </c>
      <c r="B222" s="41" t="n">
        <f aca="false">B219+B221</f>
        <v>-57278</v>
      </c>
    </row>
  </sheetData>
  <mergeCells count="2">
    <mergeCell ref="A71:A72"/>
    <mergeCell ref="B71:B72"/>
  </mergeCells>
  <dataValidations count="3">
    <dataValidation allowBlank="true" error="Sólo datos con decimales" errorStyle="stop" operator="between" showDropDown="false" showErrorMessage="true" showInputMessage="true" sqref="B73:B149 IS73:IX149 SO73:ST149 ACK73:ACP149 AMG73:AMJ149" type="whole">
      <formula1>-200000000000</formula1>
      <formula2>200000000000</formula2>
    </dataValidation>
    <dataValidation allowBlank="true" error="Sólo datos sin decimales" errorStyle="stop" operator="between" showDropDown="false" showErrorMessage="true" showInputMessage="true" sqref="B8:B69 IS8:IX69 SO8:ST69 ACK8:ACP69 AMG8:AMJ69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3:B222 IS153:IX222 SO153:ST222 ACK153:ACP222 AMG153:AMJ222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315277777777778" right="0.433333333333333" top="0.7875" bottom="0.590277777777778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52" man="true" max="16383" min="0"/>
  </rowBreaks>
  <colBreaks count="1" manualBreakCount="1">
    <brk id="3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2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13.03125" defaultRowHeight="11.25" zeroHeight="false" outlineLevelRow="0" outlineLevelCol="0"/>
  <cols>
    <col collapsed="false" customWidth="true" hidden="false" outlineLevel="0" max="1" min="1" style="1" width="59.57"/>
    <col collapsed="false" customWidth="true" hidden="false" outlineLevel="0" max="2" min="2" style="1" width="10.71"/>
    <col collapsed="false" customWidth="false" hidden="false" outlineLevel="0" max="1024" min="3" style="1" width="13.02"/>
  </cols>
  <sheetData>
    <row r="1" s="4" customFormat="true" ht="12" hidden="false" customHeight="false" outlineLevel="0" collapsed="false">
      <c r="A1" s="2" t="s">
        <v>196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62" customFormat="true" ht="27" hidden="false" customHeight="true" outlineLevel="0" collapsed="false">
      <c r="A7" s="60" t="s">
        <v>3</v>
      </c>
      <c r="B7" s="61"/>
    </row>
    <row r="8" s="38" customFormat="true" ht="18" hidden="false" customHeight="true" outlineLevel="0" collapsed="false">
      <c r="A8" s="63" t="s">
        <v>4</v>
      </c>
      <c r="B8" s="41" t="n">
        <f aca="false">B9+B16+B20+B23+B29+B36+B37+B35</f>
        <v>7336397</v>
      </c>
    </row>
    <row r="9" s="38" customFormat="true" ht="11.25" hidden="false" customHeight="false" outlineLevel="0" collapsed="false">
      <c r="A9" s="64" t="s">
        <v>5</v>
      </c>
      <c r="B9" s="37" t="n">
        <f aca="false">SUM(B10:B15)</f>
        <v>288995</v>
      </c>
    </row>
    <row r="10" customFormat="false" ht="11.25" hidden="false" customHeight="false" outlineLevel="0" collapsed="false">
      <c r="A10" s="65" t="s">
        <v>6</v>
      </c>
      <c r="B10" s="27"/>
    </row>
    <row r="11" customFormat="false" ht="11.25" hidden="false" customHeight="false" outlineLevel="0" collapsed="false">
      <c r="A11" s="65" t="s">
        <v>7</v>
      </c>
      <c r="B11" s="27"/>
    </row>
    <row r="12" customFormat="false" ht="11.25" hidden="false" customHeight="false" outlineLevel="0" collapsed="false">
      <c r="A12" s="65" t="s">
        <v>8</v>
      </c>
      <c r="B12" s="27" t="n">
        <v>2219</v>
      </c>
    </row>
    <row r="13" customFormat="false" ht="11.25" hidden="false" customHeight="false" outlineLevel="0" collapsed="false">
      <c r="A13" s="65" t="s">
        <v>9</v>
      </c>
      <c r="B13" s="27"/>
    </row>
    <row r="14" customFormat="false" ht="11.25" hidden="false" customHeight="false" outlineLevel="0" collapsed="false">
      <c r="A14" s="65" t="s">
        <v>10</v>
      </c>
      <c r="B14" s="27" t="n">
        <v>2801</v>
      </c>
    </row>
    <row r="15" customFormat="false" ht="11.25" hidden="false" customHeight="false" outlineLevel="0" collapsed="false">
      <c r="A15" s="65" t="s">
        <v>11</v>
      </c>
      <c r="B15" s="27" t="n">
        <v>283975</v>
      </c>
    </row>
    <row r="16" s="38" customFormat="true" ht="11.25" hidden="false" customHeight="false" outlineLevel="0" collapsed="false">
      <c r="A16" s="64" t="s">
        <v>12</v>
      </c>
      <c r="B16" s="37" t="n">
        <f aca="false">SUM(B17:B19)</f>
        <v>134381</v>
      </c>
    </row>
    <row r="17" customFormat="false" ht="11.25" hidden="false" customHeight="false" outlineLevel="0" collapsed="false">
      <c r="A17" s="65" t="s">
        <v>13</v>
      </c>
      <c r="B17" s="27"/>
    </row>
    <row r="18" customFormat="false" ht="11.25" hidden="false" customHeight="false" outlineLevel="0" collapsed="false">
      <c r="A18" s="66" t="s">
        <v>14</v>
      </c>
      <c r="B18" s="27" t="n">
        <v>134381</v>
      </c>
    </row>
    <row r="19" customFormat="false" ht="11.25" hidden="false" customHeight="false" outlineLevel="0" collapsed="false">
      <c r="A19" s="65" t="s">
        <v>15</v>
      </c>
      <c r="B19" s="27"/>
    </row>
    <row r="20" s="38" customFormat="true" ht="11.25" hidden="false" customHeight="false" outlineLevel="0" collapsed="false">
      <c r="A20" s="64" t="s">
        <v>16</v>
      </c>
      <c r="B20" s="37" t="n">
        <f aca="false">B21+B22</f>
        <v>5157321</v>
      </c>
    </row>
    <row r="21" customFormat="false" ht="11.25" hidden="false" customHeight="false" outlineLevel="0" collapsed="false">
      <c r="A21" s="65" t="s">
        <v>17</v>
      </c>
      <c r="B21" s="27" t="n">
        <v>338303</v>
      </c>
    </row>
    <row r="22" customFormat="false" ht="11.25" hidden="false" customHeight="false" outlineLevel="0" collapsed="false">
      <c r="A22" s="66" t="s">
        <v>18</v>
      </c>
      <c r="B22" s="27" t="n">
        <v>4819018</v>
      </c>
    </row>
    <row r="23" s="38" customFormat="true" ht="11.25" hidden="false" customHeight="false" outlineLevel="0" collapsed="false">
      <c r="A23" s="67" t="s">
        <v>19</v>
      </c>
      <c r="B23" s="37" t="n">
        <f aca="false">SUM(B24:B28)</f>
        <v>0</v>
      </c>
    </row>
    <row r="24" customFormat="false" ht="11.25" hidden="false" customHeight="false" outlineLevel="0" collapsed="false">
      <c r="A24" s="65" t="s">
        <v>20</v>
      </c>
      <c r="B24" s="27"/>
    </row>
    <row r="25" customFormat="false" ht="11.25" hidden="false" customHeight="false" outlineLevel="0" collapsed="false">
      <c r="A25" s="65" t="s">
        <v>21</v>
      </c>
      <c r="B25" s="27"/>
    </row>
    <row r="26" customFormat="false" ht="11.25" hidden="false" customHeight="false" outlineLevel="0" collapsed="false">
      <c r="A26" s="65" t="s">
        <v>22</v>
      </c>
      <c r="B26" s="27"/>
    </row>
    <row r="27" customFormat="false" ht="11.25" hidden="false" customHeight="false" outlineLevel="0" collapsed="false">
      <c r="A27" s="65" t="s">
        <v>23</v>
      </c>
      <c r="B27" s="27"/>
    </row>
    <row r="28" customFormat="false" ht="11.25" hidden="false" customHeight="false" outlineLevel="0" collapsed="false">
      <c r="A28" s="65" t="s">
        <v>24</v>
      </c>
      <c r="B28" s="27"/>
    </row>
    <row r="29" s="38" customFormat="true" ht="11.25" hidden="false" customHeight="false" outlineLevel="0" collapsed="false">
      <c r="A29" s="64" t="s">
        <v>25</v>
      </c>
      <c r="B29" s="37" t="n">
        <f aca="false">SUM(B30:B34)</f>
        <v>1755700</v>
      </c>
      <c r="C29" s="68"/>
      <c r="D29" s="68"/>
      <c r="E29" s="68"/>
    </row>
    <row r="30" customFormat="false" ht="11.25" hidden="false" customHeight="false" outlineLevel="0" collapsed="false">
      <c r="A30" s="65" t="s">
        <v>20</v>
      </c>
      <c r="B30" s="27"/>
    </row>
    <row r="31" customFormat="false" ht="11.25" hidden="false" customHeight="false" outlineLevel="0" collapsed="false">
      <c r="A31" s="65" t="s">
        <v>26</v>
      </c>
      <c r="B31" s="27" t="n">
        <v>1755700</v>
      </c>
    </row>
    <row r="32" customFormat="false" ht="11.25" hidden="false" customHeight="false" outlineLevel="0" collapsed="false">
      <c r="A32" s="65" t="s">
        <v>22</v>
      </c>
      <c r="B32" s="27"/>
    </row>
    <row r="33" customFormat="false" ht="11.25" hidden="false" customHeight="false" outlineLevel="0" collapsed="false">
      <c r="A33" s="65" t="s">
        <v>23</v>
      </c>
      <c r="B33" s="27"/>
    </row>
    <row r="34" customFormat="false" ht="11.25" hidden="false" customHeight="false" outlineLevel="0" collapsed="false">
      <c r="A34" s="65" t="s">
        <v>24</v>
      </c>
      <c r="B34" s="27"/>
    </row>
    <row r="35" customFormat="false" ht="11.25" hidden="false" customHeight="false" outlineLevel="0" collapsed="false">
      <c r="A35" s="64" t="s">
        <v>197</v>
      </c>
      <c r="B35" s="27"/>
    </row>
    <row r="36" s="38" customFormat="true" ht="11.25" hidden="false" customHeight="false" outlineLevel="0" collapsed="false">
      <c r="A36" s="64" t="s">
        <v>198</v>
      </c>
      <c r="B36" s="27"/>
    </row>
    <row r="37" s="38" customFormat="true" ht="11.25" hidden="false" customHeight="false" outlineLevel="0" collapsed="false">
      <c r="A37" s="64" t="s">
        <v>199</v>
      </c>
      <c r="B37" s="27"/>
    </row>
    <row r="38" s="38" customFormat="true" ht="18.75" hidden="false" customHeight="true" outlineLevel="0" collapsed="false">
      <c r="A38" s="63" t="s">
        <v>28</v>
      </c>
      <c r="B38" s="41" t="n">
        <f aca="false">B39+B40+B47+B55+B61+B67+B68</f>
        <v>4169748</v>
      </c>
    </row>
    <row r="39" s="38" customFormat="true" ht="11.25" hidden="false" customHeight="false" outlineLevel="0" collapsed="false">
      <c r="A39" s="64" t="s">
        <v>29</v>
      </c>
      <c r="B39" s="39"/>
    </row>
    <row r="40" s="38" customFormat="true" ht="11.25" hidden="false" customHeight="false" outlineLevel="0" collapsed="false">
      <c r="A40" s="64" t="s">
        <v>30</v>
      </c>
      <c r="B40" s="37" t="n">
        <f aca="false">SUM(B41:B46)</f>
        <v>0</v>
      </c>
    </row>
    <row r="41" customFormat="false" ht="11.25" hidden="false" customHeight="false" outlineLevel="0" collapsed="false">
      <c r="A41" s="65" t="s">
        <v>31</v>
      </c>
      <c r="B41" s="27"/>
    </row>
    <row r="42" customFormat="false" ht="11.25" hidden="false" customHeight="false" outlineLevel="0" collapsed="false">
      <c r="A42" s="65" t="s">
        <v>32</v>
      </c>
      <c r="B42" s="27"/>
    </row>
    <row r="43" customFormat="false" ht="11.25" hidden="false" customHeight="false" outlineLevel="0" collapsed="false">
      <c r="A43" s="65" t="s">
        <v>33</v>
      </c>
      <c r="B43" s="27"/>
    </row>
    <row r="44" customFormat="false" ht="11.25" hidden="false" customHeight="false" outlineLevel="0" collapsed="false">
      <c r="A44" s="65" t="s">
        <v>34</v>
      </c>
      <c r="B44" s="27"/>
    </row>
    <row r="45" customFormat="false" ht="11.25" hidden="false" customHeight="false" outlineLevel="0" collapsed="false">
      <c r="A45" s="66" t="s">
        <v>35</v>
      </c>
      <c r="B45" s="27"/>
    </row>
    <row r="46" customFormat="false" ht="11.25" hidden="false" customHeight="false" outlineLevel="0" collapsed="false">
      <c r="A46" s="65" t="s">
        <v>36</v>
      </c>
      <c r="B46" s="27"/>
    </row>
    <row r="47" s="38" customFormat="true" ht="11.25" hidden="false" customHeight="false" outlineLevel="0" collapsed="false">
      <c r="A47" s="64" t="s">
        <v>37</v>
      </c>
      <c r="B47" s="37" t="n">
        <f aca="false">SUM(B48:B54)</f>
        <v>478198</v>
      </c>
    </row>
    <row r="48" customFormat="false" ht="11.25" hidden="false" customHeight="false" outlineLevel="0" collapsed="false">
      <c r="A48" s="65" t="s">
        <v>38</v>
      </c>
      <c r="B48" s="27" t="n">
        <v>98618</v>
      </c>
    </row>
    <row r="49" customFormat="false" ht="11.25" hidden="false" customHeight="false" outlineLevel="0" collapsed="false">
      <c r="A49" s="65" t="s">
        <v>39</v>
      </c>
      <c r="B49" s="27"/>
    </row>
    <row r="50" customFormat="false" ht="11.25" hidden="false" customHeight="false" outlineLevel="0" collapsed="false">
      <c r="A50" s="65" t="s">
        <v>40</v>
      </c>
      <c r="B50" s="27" t="n">
        <v>98</v>
      </c>
    </row>
    <row r="51" customFormat="false" ht="11.25" hidden="false" customHeight="false" outlineLevel="0" collapsed="false">
      <c r="A51" s="65" t="s">
        <v>41</v>
      </c>
      <c r="B51" s="27"/>
    </row>
    <row r="52" customFormat="false" ht="11.25" hidden="false" customHeight="false" outlineLevel="0" collapsed="false">
      <c r="A52" s="65" t="s">
        <v>42</v>
      </c>
      <c r="B52" s="27" t="n">
        <v>171228</v>
      </c>
    </row>
    <row r="53" customFormat="false" ht="11.25" hidden="false" customHeight="false" outlineLevel="0" collapsed="false">
      <c r="A53" s="65" t="s">
        <v>43</v>
      </c>
      <c r="B53" s="27" t="n">
        <v>208254</v>
      </c>
    </row>
    <row r="54" customFormat="false" ht="11.25" hidden="false" customHeight="false" outlineLevel="0" collapsed="false">
      <c r="A54" s="65" t="s">
        <v>44</v>
      </c>
      <c r="B54" s="27"/>
    </row>
    <row r="55" s="38" customFormat="true" ht="11.25" hidden="false" customHeight="false" outlineLevel="0" collapsed="false">
      <c r="A55" s="67" t="s">
        <v>45</v>
      </c>
      <c r="B55" s="37" t="n">
        <f aca="false">SUM(B56:B60)</f>
        <v>0</v>
      </c>
    </row>
    <row r="56" customFormat="false" ht="11.25" hidden="false" customHeight="false" outlineLevel="0" collapsed="false">
      <c r="A56" s="65" t="s">
        <v>20</v>
      </c>
      <c r="B56" s="27"/>
    </row>
    <row r="57" customFormat="false" ht="11.25" hidden="false" customHeight="false" outlineLevel="0" collapsed="false">
      <c r="A57" s="65" t="s">
        <v>21</v>
      </c>
      <c r="B57" s="27"/>
    </row>
    <row r="58" customFormat="false" ht="11.25" hidden="false" customHeight="false" outlineLevel="0" collapsed="false">
      <c r="A58" s="65" t="s">
        <v>22</v>
      </c>
      <c r="B58" s="27"/>
    </row>
    <row r="59" customFormat="false" ht="11.25" hidden="false" customHeight="false" outlineLevel="0" collapsed="false">
      <c r="A59" s="65" t="s">
        <v>23</v>
      </c>
      <c r="B59" s="27"/>
    </row>
    <row r="60" customFormat="false" ht="11.25" hidden="false" customHeight="false" outlineLevel="0" collapsed="false">
      <c r="A60" s="65" t="s">
        <v>24</v>
      </c>
      <c r="B60" s="27"/>
    </row>
    <row r="61" s="38" customFormat="true" ht="11.25" hidden="false" customHeight="false" outlineLevel="0" collapsed="false">
      <c r="A61" s="64" t="s">
        <v>46</v>
      </c>
      <c r="B61" s="37" t="n">
        <f aca="false">SUM(B62:B66)</f>
        <v>2702685</v>
      </c>
    </row>
    <row r="62" customFormat="false" ht="11.25" hidden="false" customHeight="false" outlineLevel="0" collapsed="false">
      <c r="A62" s="65" t="s">
        <v>20</v>
      </c>
      <c r="B62" s="27"/>
    </row>
    <row r="63" customFormat="false" ht="11.25" hidden="false" customHeight="false" outlineLevel="0" collapsed="false">
      <c r="A63" s="65" t="s">
        <v>21</v>
      </c>
      <c r="B63" s="27" t="n">
        <v>202685</v>
      </c>
    </row>
    <row r="64" customFormat="false" ht="11.25" hidden="false" customHeight="false" outlineLevel="0" collapsed="false">
      <c r="A64" s="65" t="s">
        <v>22</v>
      </c>
      <c r="B64" s="27" t="n">
        <v>2500000</v>
      </c>
    </row>
    <row r="65" customFormat="false" ht="11.25" hidden="false" customHeight="false" outlineLevel="0" collapsed="false">
      <c r="A65" s="65" t="s">
        <v>23</v>
      </c>
      <c r="B65" s="27"/>
    </row>
    <row r="66" customFormat="false" ht="11.25" hidden="false" customHeight="false" outlineLevel="0" collapsed="false">
      <c r="A66" s="65" t="s">
        <v>24</v>
      </c>
      <c r="B66" s="27"/>
    </row>
    <row r="67" s="38" customFormat="true" ht="11.25" hidden="false" customHeight="false" outlineLevel="0" collapsed="false">
      <c r="A67" s="64" t="s">
        <v>47</v>
      </c>
      <c r="B67" s="39" t="n">
        <v>4329</v>
      </c>
    </row>
    <row r="68" s="38" customFormat="true" ht="11.25" hidden="false" customHeight="false" outlineLevel="0" collapsed="false">
      <c r="A68" s="64" t="s">
        <v>48</v>
      </c>
      <c r="B68" s="37" t="n">
        <f aca="false">B69+B70</f>
        <v>984536</v>
      </c>
    </row>
    <row r="69" customFormat="false" ht="11.25" hidden="false" customHeight="false" outlineLevel="0" collapsed="false">
      <c r="A69" s="65" t="s">
        <v>49</v>
      </c>
      <c r="B69" s="27" t="n">
        <v>984536</v>
      </c>
    </row>
    <row r="70" customFormat="false" ht="11.25" hidden="false" customHeight="false" outlineLevel="0" collapsed="false">
      <c r="A70" s="65" t="s">
        <v>50</v>
      </c>
      <c r="B70" s="27"/>
    </row>
    <row r="71" s="38" customFormat="true" ht="19.5" hidden="false" customHeight="true" outlineLevel="0" collapsed="false">
      <c r="A71" s="63" t="s">
        <v>51</v>
      </c>
      <c r="B71" s="41" t="n">
        <f aca="false">B8+B38</f>
        <v>11506145</v>
      </c>
    </row>
    <row r="72" s="38" customFormat="true" ht="11.25" hidden="false" customHeight="false" outlineLevel="0" collapsed="false">
      <c r="A72" s="69"/>
      <c r="B72" s="70"/>
    </row>
    <row r="73" customFormat="false" ht="12.75" hidden="false" customHeight="true" outlineLevel="0" collapsed="false">
      <c r="A73" s="71" t="s">
        <v>52</v>
      </c>
      <c r="B73" s="61"/>
    </row>
    <row r="74" s="38" customFormat="true" ht="11.25" hidden="false" customHeight="true" outlineLevel="0" collapsed="false">
      <c r="A74" s="71"/>
      <c r="B74" s="61"/>
    </row>
    <row r="75" s="38" customFormat="true" ht="18" hidden="false" customHeight="true" outlineLevel="0" collapsed="false">
      <c r="A75" s="63" t="s">
        <v>53</v>
      </c>
      <c r="B75" s="41" t="n">
        <f aca="false">B76+B104+B108</f>
        <v>10463311</v>
      </c>
    </row>
    <row r="76" s="38" customFormat="true" ht="11.25" hidden="false" customHeight="false" outlineLevel="0" collapsed="false">
      <c r="A76" s="64" t="s">
        <v>54</v>
      </c>
      <c r="B76" s="37" t="n">
        <f aca="false">B77+B86+B87-ABS(B90)+B91+B94+B101-ABS(B102)+B103</f>
        <v>8568139</v>
      </c>
    </row>
    <row r="77" customFormat="false" ht="11.25" hidden="false" customHeight="false" outlineLevel="0" collapsed="false">
      <c r="A77" s="65" t="s">
        <v>55</v>
      </c>
      <c r="B77" s="26" t="n">
        <f aca="false">B78+B82</f>
        <v>8634441</v>
      </c>
    </row>
    <row r="78" customFormat="false" ht="11.25" hidden="false" customHeight="false" outlineLevel="0" collapsed="false">
      <c r="A78" s="65" t="s">
        <v>56</v>
      </c>
      <c r="B78" s="26" t="n">
        <f aca="false">SUM(B79:B81)</f>
        <v>8634441</v>
      </c>
    </row>
    <row r="79" customFormat="false" ht="11.25" hidden="false" customHeight="false" outlineLevel="0" collapsed="false">
      <c r="A79" s="65" t="s">
        <v>57</v>
      </c>
      <c r="B79" s="27"/>
    </row>
    <row r="80" customFormat="false" ht="12.75" hidden="false" customHeight="true" outlineLevel="0" collapsed="false">
      <c r="A80" s="72" t="s">
        <v>58</v>
      </c>
      <c r="B80" s="27" t="n">
        <v>8634441</v>
      </c>
    </row>
    <row r="81" customFormat="false" ht="11.25" hidden="false" customHeight="false" outlineLevel="0" collapsed="false">
      <c r="A81" s="65" t="s">
        <v>59</v>
      </c>
      <c r="B81" s="27"/>
    </row>
    <row r="82" customFormat="false" ht="11.25" hidden="false" customHeight="false" outlineLevel="0" collapsed="false">
      <c r="A82" s="65" t="s">
        <v>60</v>
      </c>
      <c r="B82" s="26" t="n">
        <f aca="false">SUM(B83:B85)</f>
        <v>0</v>
      </c>
    </row>
    <row r="83" customFormat="false" ht="11.25" hidden="false" customHeight="false" outlineLevel="0" collapsed="false">
      <c r="A83" s="65" t="s">
        <v>61</v>
      </c>
      <c r="B83" s="27"/>
    </row>
    <row r="84" customFormat="false" ht="11.25" hidden="false" customHeight="false" outlineLevel="0" collapsed="false">
      <c r="A84" s="65" t="s">
        <v>62</v>
      </c>
      <c r="B84" s="27"/>
    </row>
    <row r="85" customFormat="false" ht="11.25" hidden="false" customHeight="false" outlineLevel="0" collapsed="false">
      <c r="A85" s="65" t="s">
        <v>63</v>
      </c>
      <c r="B85" s="27"/>
    </row>
    <row r="86" customFormat="false" ht="11.25" hidden="false" customHeight="false" outlineLevel="0" collapsed="false">
      <c r="A86" s="65" t="s">
        <v>64</v>
      </c>
      <c r="B86" s="27" t="n">
        <v>114192</v>
      </c>
    </row>
    <row r="87" customFormat="false" ht="11.25" hidden="false" customHeight="false" outlineLevel="0" collapsed="false">
      <c r="A87" s="65" t="s">
        <v>65</v>
      </c>
      <c r="B87" s="73" t="n">
        <f aca="false">B88+B89</f>
        <v>408343</v>
      </c>
    </row>
    <row r="88" customFormat="false" ht="11.25" hidden="false" customHeight="false" outlineLevel="0" collapsed="false">
      <c r="A88" s="65" t="s">
        <v>66</v>
      </c>
      <c r="B88" s="27"/>
    </row>
    <row r="89" customFormat="false" ht="11.25" hidden="false" customHeight="false" outlineLevel="0" collapsed="false">
      <c r="A89" s="65" t="s">
        <v>67</v>
      </c>
      <c r="B89" s="27" t="n">
        <v>408343</v>
      </c>
    </row>
    <row r="90" customFormat="false" ht="11.25" hidden="false" customHeight="false" outlineLevel="0" collapsed="false">
      <c r="A90" s="66" t="s">
        <v>68</v>
      </c>
      <c r="B90" s="27"/>
    </row>
    <row r="91" customFormat="false" ht="11.25" hidden="false" customHeight="false" outlineLevel="0" collapsed="false">
      <c r="A91" s="65" t="s">
        <v>69</v>
      </c>
      <c r="B91" s="73" t="n">
        <f aca="false">B92-ABS(B93)</f>
        <v>-460083</v>
      </c>
    </row>
    <row r="92" customFormat="false" ht="11.25" hidden="false" customHeight="false" outlineLevel="0" collapsed="false">
      <c r="A92" s="65" t="s">
        <v>70</v>
      </c>
      <c r="B92" s="27"/>
    </row>
    <row r="93" customFormat="false" ht="11.25" hidden="false" customHeight="false" outlineLevel="0" collapsed="false">
      <c r="A93" s="65" t="s">
        <v>71</v>
      </c>
      <c r="B93" s="27" t="n">
        <v>-460083</v>
      </c>
    </row>
    <row r="94" customFormat="false" ht="11.25" hidden="false" customHeight="false" outlineLevel="0" collapsed="false">
      <c r="A94" s="65" t="s">
        <v>72</v>
      </c>
      <c r="B94" s="26" t="n">
        <f aca="false">SUM(B95:B100)</f>
        <v>0</v>
      </c>
    </row>
    <row r="95" customFormat="false" ht="11.25" hidden="false" customHeight="false" outlineLevel="0" collapsed="false">
      <c r="A95" s="65" t="s">
        <v>73</v>
      </c>
      <c r="B95" s="27"/>
    </row>
    <row r="96" customFormat="false" ht="22.5" hidden="false" customHeight="false" outlineLevel="0" collapsed="false">
      <c r="A96" s="72" t="s">
        <v>74</v>
      </c>
      <c r="B96" s="27"/>
    </row>
    <row r="97" customFormat="false" ht="11.25" hidden="false" customHeight="false" outlineLevel="0" collapsed="false">
      <c r="A97" s="65" t="s">
        <v>75</v>
      </c>
      <c r="B97" s="27"/>
    </row>
    <row r="98" customFormat="false" ht="11.25" hidden="false" customHeight="false" outlineLevel="0" collapsed="false">
      <c r="A98" s="65" t="s">
        <v>76</v>
      </c>
      <c r="B98" s="27"/>
    </row>
    <row r="99" customFormat="false" ht="22.5" hidden="false" customHeight="false" outlineLevel="0" collapsed="false">
      <c r="A99" s="72" t="s">
        <v>77</v>
      </c>
      <c r="B99" s="27"/>
    </row>
    <row r="100" customFormat="false" ht="11.25" hidden="false" customHeight="false" outlineLevel="0" collapsed="false">
      <c r="A100" s="65" t="s">
        <v>78</v>
      </c>
      <c r="B100" s="27"/>
    </row>
    <row r="101" customFormat="false" ht="11.25" hidden="false" customHeight="false" outlineLevel="0" collapsed="false">
      <c r="A101" s="65" t="s">
        <v>79</v>
      </c>
      <c r="B101" s="27" t="n">
        <f aca="false">+'[1]PYG empresas - EP1'!D79</f>
        <v>-128754</v>
      </c>
    </row>
    <row r="102" customFormat="false" ht="11.25" hidden="false" customHeight="false" outlineLevel="0" collapsed="false">
      <c r="A102" s="65" t="s">
        <v>80</v>
      </c>
      <c r="B102" s="27"/>
    </row>
    <row r="103" customFormat="false" ht="11.25" hidden="false" customHeight="false" outlineLevel="0" collapsed="false">
      <c r="A103" s="65" t="s">
        <v>81</v>
      </c>
      <c r="B103" s="27"/>
    </row>
    <row r="104" s="38" customFormat="true" ht="11.25" hidden="false" customHeight="false" outlineLevel="0" collapsed="false">
      <c r="A104" s="64" t="s">
        <v>82</v>
      </c>
      <c r="B104" s="74" t="n">
        <f aca="false">B105+B106+B107</f>
        <v>0</v>
      </c>
    </row>
    <row r="105" customFormat="false" ht="11.25" hidden="false" customHeight="false" outlineLevel="0" collapsed="false">
      <c r="A105" s="65" t="s">
        <v>83</v>
      </c>
      <c r="B105" s="27"/>
    </row>
    <row r="106" customFormat="false" ht="11.25" hidden="false" customHeight="false" outlineLevel="0" collapsed="false">
      <c r="A106" s="65" t="s">
        <v>84</v>
      </c>
      <c r="B106" s="27"/>
    </row>
    <row r="107" customFormat="false" ht="11.25" hidden="false" customHeight="false" outlineLevel="0" collapsed="false">
      <c r="A107" s="65" t="s">
        <v>85</v>
      </c>
      <c r="B107" s="27"/>
    </row>
    <row r="108" s="38" customFormat="true" ht="11.25" hidden="false" customHeight="false" outlineLevel="0" collapsed="false">
      <c r="A108" s="64" t="s">
        <v>86</v>
      </c>
      <c r="B108" s="37" t="n">
        <f aca="false">B109+B116</f>
        <v>1895172</v>
      </c>
    </row>
    <row r="109" s="38" customFormat="true" ht="11.25" hidden="false" customHeight="false" outlineLevel="0" collapsed="false">
      <c r="A109" s="65" t="s">
        <v>87</v>
      </c>
      <c r="B109" s="26" t="n">
        <f aca="false">SUM(B110:B115)</f>
        <v>1895172</v>
      </c>
    </row>
    <row r="110" s="38" customFormat="true" ht="11.25" hidden="false" customHeight="false" outlineLevel="0" collapsed="false">
      <c r="A110" s="65" t="s">
        <v>88</v>
      </c>
      <c r="B110" s="27" t="n">
        <v>253796</v>
      </c>
    </row>
    <row r="111" s="38" customFormat="true" ht="22.5" hidden="false" customHeight="false" outlineLevel="0" collapsed="false">
      <c r="A111" s="72" t="s">
        <v>89</v>
      </c>
      <c r="B111" s="27"/>
    </row>
    <row r="112" s="38" customFormat="true" ht="11.25" hidden="false" customHeight="false" outlineLevel="0" collapsed="false">
      <c r="A112" s="65" t="s">
        <v>90</v>
      </c>
      <c r="B112" s="27"/>
    </row>
    <row r="113" s="38" customFormat="true" ht="11.25" hidden="false" customHeight="false" outlineLevel="0" collapsed="false">
      <c r="A113" s="65" t="s">
        <v>91</v>
      </c>
      <c r="B113" s="27" t="n">
        <v>1641376</v>
      </c>
    </row>
    <row r="114" s="38" customFormat="true" ht="11.25" hidden="false" customHeight="false" outlineLevel="0" collapsed="false">
      <c r="A114" s="65" t="s">
        <v>92</v>
      </c>
      <c r="B114" s="27"/>
    </row>
    <row r="115" s="38" customFormat="true" ht="11.25" hidden="false" customHeight="false" outlineLevel="0" collapsed="false">
      <c r="A115" s="65" t="s">
        <v>93</v>
      </c>
      <c r="B115" s="27"/>
    </row>
    <row r="116" s="38" customFormat="true" ht="11.25" hidden="false" customHeight="false" outlineLevel="0" collapsed="false">
      <c r="A116" s="65" t="s">
        <v>94</v>
      </c>
      <c r="B116" s="27"/>
    </row>
    <row r="117" s="38" customFormat="true" ht="19.5" hidden="false" customHeight="true" outlineLevel="0" collapsed="false">
      <c r="A117" s="63" t="s">
        <v>95</v>
      </c>
      <c r="B117" s="75" t="n">
        <f aca="false">B118+B123+B129+B130+B132+B131</f>
        <v>669882</v>
      </c>
    </row>
    <row r="118" customFormat="false" ht="11.25" hidden="false" customHeight="false" outlineLevel="0" collapsed="false">
      <c r="A118" s="65" t="s">
        <v>96</v>
      </c>
      <c r="B118" s="73" t="n">
        <f aca="false">SUM(B119:B122)</f>
        <v>0</v>
      </c>
    </row>
    <row r="119" customFormat="false" ht="11.25" hidden="false" customHeight="false" outlineLevel="0" collapsed="false">
      <c r="A119" s="66" t="s">
        <v>97</v>
      </c>
      <c r="B119" s="27"/>
    </row>
    <row r="120" customFormat="false" ht="11.25" hidden="false" customHeight="false" outlineLevel="0" collapsed="false">
      <c r="A120" s="65" t="s">
        <v>98</v>
      </c>
      <c r="B120" s="27"/>
    </row>
    <row r="121" customFormat="false" ht="11.25" hidden="false" customHeight="false" outlineLevel="0" collapsed="false">
      <c r="A121" s="65" t="s">
        <v>99</v>
      </c>
      <c r="B121" s="27"/>
    </row>
    <row r="122" customFormat="false" ht="11.25" hidden="false" customHeight="false" outlineLevel="0" collapsed="false">
      <c r="A122" s="65" t="s">
        <v>100</v>
      </c>
      <c r="B122" s="27"/>
    </row>
    <row r="123" customFormat="false" ht="11.25" hidden="false" customHeight="false" outlineLevel="0" collapsed="false">
      <c r="A123" s="65" t="s">
        <v>101</v>
      </c>
      <c r="B123" s="73" t="n">
        <f aca="false">SUM(B124:B128)</f>
        <v>38118</v>
      </c>
    </row>
    <row r="124" customFormat="false" ht="11.25" hidden="false" customHeight="false" outlineLevel="0" collapsed="false">
      <c r="A124" s="65" t="s">
        <v>102</v>
      </c>
      <c r="B124" s="27"/>
    </row>
    <row r="125" customFormat="false" ht="11.25" hidden="false" customHeight="false" outlineLevel="0" collapsed="false">
      <c r="A125" s="65" t="s">
        <v>103</v>
      </c>
      <c r="B125" s="27"/>
    </row>
    <row r="126" customFormat="false" ht="11.25" hidden="false" customHeight="false" outlineLevel="0" collapsed="false">
      <c r="A126" s="65" t="s">
        <v>104</v>
      </c>
      <c r="B126" s="27"/>
    </row>
    <row r="127" customFormat="false" ht="11.25" hidden="false" customHeight="false" outlineLevel="0" collapsed="false">
      <c r="A127" s="65" t="s">
        <v>23</v>
      </c>
      <c r="B127" s="27"/>
    </row>
    <row r="128" customFormat="false" ht="11.25" hidden="false" customHeight="false" outlineLevel="0" collapsed="false">
      <c r="A128" s="65" t="s">
        <v>105</v>
      </c>
      <c r="B128" s="27" t="n">
        <f aca="false">38104+14</f>
        <v>38118</v>
      </c>
    </row>
    <row r="129" customFormat="false" ht="11.25" hidden="false" customHeight="false" outlineLevel="0" collapsed="false">
      <c r="A129" s="72" t="s">
        <v>106</v>
      </c>
      <c r="B129" s="27"/>
    </row>
    <row r="130" customFormat="false" ht="11.25" hidden="false" customHeight="false" outlineLevel="0" collapsed="false">
      <c r="A130" s="65" t="s">
        <v>107</v>
      </c>
      <c r="B130" s="27" t="n">
        <v>631729</v>
      </c>
    </row>
    <row r="131" customFormat="false" ht="11.25" hidden="false" customHeight="false" outlineLevel="0" collapsed="false">
      <c r="A131" s="65" t="s">
        <v>108</v>
      </c>
      <c r="B131" s="27" t="n">
        <v>35</v>
      </c>
    </row>
    <row r="132" customFormat="false" ht="11.25" hidden="false" customHeight="false" outlineLevel="0" collapsed="false">
      <c r="A132" s="65" t="s">
        <v>200</v>
      </c>
      <c r="B132" s="27"/>
    </row>
    <row r="133" s="38" customFormat="true" ht="19.5" hidden="false" customHeight="true" outlineLevel="0" collapsed="false">
      <c r="A133" s="63" t="s">
        <v>109</v>
      </c>
      <c r="B133" s="75" t="n">
        <f aca="false">B134+B135+B136+B142+B143+B151</f>
        <v>372952</v>
      </c>
    </row>
    <row r="134" customFormat="false" ht="11.25" hidden="false" customHeight="false" outlineLevel="0" collapsed="false">
      <c r="A134" s="72" t="s">
        <v>110</v>
      </c>
      <c r="B134" s="27"/>
    </row>
    <row r="135" customFormat="false" ht="11.25" hidden="false" customHeight="false" outlineLevel="0" collapsed="false">
      <c r="A135" s="65" t="s">
        <v>111</v>
      </c>
      <c r="B135" s="27"/>
    </row>
    <row r="136" customFormat="false" ht="11.25" hidden="false" customHeight="false" outlineLevel="0" collapsed="false">
      <c r="A136" s="65" t="s">
        <v>112</v>
      </c>
      <c r="B136" s="73" t="n">
        <f aca="false">SUM(B137:B141)</f>
        <v>272092</v>
      </c>
    </row>
    <row r="137" customFormat="false" ht="11.25" hidden="false" customHeight="false" outlineLevel="0" collapsed="false">
      <c r="A137" s="65" t="s">
        <v>102</v>
      </c>
      <c r="B137" s="27"/>
    </row>
    <row r="138" customFormat="false" ht="11.25" hidden="false" customHeight="false" outlineLevel="0" collapsed="false">
      <c r="A138" s="65" t="s">
        <v>103</v>
      </c>
      <c r="B138" s="27"/>
    </row>
    <row r="139" customFormat="false" ht="11.25" hidden="false" customHeight="false" outlineLevel="0" collapsed="false">
      <c r="A139" s="65" t="s">
        <v>104</v>
      </c>
      <c r="B139" s="27"/>
    </row>
    <row r="140" customFormat="false" ht="11.25" hidden="false" customHeight="false" outlineLevel="0" collapsed="false">
      <c r="A140" s="65" t="s">
        <v>23</v>
      </c>
      <c r="B140" s="27"/>
    </row>
    <row r="141" customFormat="false" ht="11.25" hidden="false" customHeight="false" outlineLevel="0" collapsed="false">
      <c r="A141" s="65" t="s">
        <v>105</v>
      </c>
      <c r="B141" s="27" t="n">
        <v>272092</v>
      </c>
    </row>
    <row r="142" customFormat="false" ht="11.25" hidden="false" customHeight="false" outlineLevel="0" collapsed="false">
      <c r="A142" s="72" t="s">
        <v>113</v>
      </c>
      <c r="B142" s="27"/>
    </row>
    <row r="143" customFormat="false" ht="11.25" hidden="false" customHeight="false" outlineLevel="0" collapsed="false">
      <c r="A143" s="65" t="s">
        <v>114</v>
      </c>
      <c r="B143" s="73" t="n">
        <f aca="false">SUM(B144:B150)</f>
        <v>100098</v>
      </c>
    </row>
    <row r="144" customFormat="false" ht="11.25" hidden="false" customHeight="false" outlineLevel="0" collapsed="false">
      <c r="A144" s="65" t="s">
        <v>115</v>
      </c>
      <c r="B144" s="27"/>
    </row>
    <row r="145" customFormat="false" ht="11.25" hidden="false" customHeight="false" outlineLevel="0" collapsed="false">
      <c r="A145" s="65" t="s">
        <v>116</v>
      </c>
      <c r="B145" s="27"/>
    </row>
    <row r="146" customFormat="false" ht="11.25" hidden="false" customHeight="false" outlineLevel="0" collapsed="false">
      <c r="A146" s="65" t="s">
        <v>117</v>
      </c>
      <c r="B146" s="27" t="n">
        <v>19168</v>
      </c>
    </row>
    <row r="147" customFormat="false" ht="11.25" hidden="false" customHeight="false" outlineLevel="0" collapsed="false">
      <c r="A147" s="65" t="s">
        <v>118</v>
      </c>
      <c r="B147" s="27" t="n">
        <v>34772</v>
      </c>
    </row>
    <row r="148" customFormat="false" ht="11.25" hidden="false" customHeight="false" outlineLevel="0" collapsed="false">
      <c r="A148" s="65" t="s">
        <v>119</v>
      </c>
      <c r="B148" s="27"/>
    </row>
    <row r="149" customFormat="false" ht="11.25" hidden="false" customHeight="false" outlineLevel="0" collapsed="false">
      <c r="A149" s="65" t="s">
        <v>120</v>
      </c>
      <c r="B149" s="27" t="n">
        <v>46158</v>
      </c>
    </row>
    <row r="150" customFormat="false" ht="11.25" hidden="false" customHeight="false" outlineLevel="0" collapsed="false">
      <c r="A150" s="65" t="s">
        <v>121</v>
      </c>
      <c r="B150" s="27"/>
    </row>
    <row r="151" customFormat="false" ht="11.25" hidden="false" customHeight="false" outlineLevel="0" collapsed="false">
      <c r="A151" s="65" t="s">
        <v>47</v>
      </c>
      <c r="B151" s="27" t="n">
        <v>762</v>
      </c>
    </row>
    <row r="152" s="38" customFormat="true" ht="20.25" hidden="false" customHeight="true" outlineLevel="0" collapsed="false">
      <c r="A152" s="63" t="s">
        <v>122</v>
      </c>
      <c r="B152" s="75" t="n">
        <f aca="false">B75+B117+B133</f>
        <v>11506145</v>
      </c>
    </row>
    <row r="154" customFormat="false" ht="21.75" hidden="false" customHeight="true" outlineLevel="0" collapsed="false">
      <c r="A154" s="32" t="s">
        <v>123</v>
      </c>
      <c r="B154" s="76"/>
    </row>
    <row r="155" s="36" customFormat="true" ht="19.5" hidden="false" customHeight="true" outlineLevel="0" collapsed="false">
      <c r="A155" s="34" t="s">
        <v>124</v>
      </c>
      <c r="B155" s="35"/>
    </row>
    <row r="156" s="38" customFormat="true" ht="11.25" hidden="false" customHeight="false" outlineLevel="0" collapsed="false">
      <c r="A156" s="13" t="s">
        <v>125</v>
      </c>
      <c r="B156" s="37" t="n">
        <f aca="false">B157+B158</f>
        <v>636354</v>
      </c>
    </row>
    <row r="157" customFormat="false" ht="11.25" hidden="false" customHeight="false" outlineLevel="0" collapsed="false">
      <c r="A157" s="15" t="s">
        <v>126</v>
      </c>
      <c r="B157" s="27"/>
    </row>
    <row r="158" customFormat="false" ht="10.5" hidden="false" customHeight="true" outlineLevel="0" collapsed="false">
      <c r="A158" s="25" t="s">
        <v>127</v>
      </c>
      <c r="B158" s="27" t="n">
        <v>636354</v>
      </c>
    </row>
    <row r="159" s="38" customFormat="true" ht="9.75" hidden="false" customHeight="true" outlineLevel="0" collapsed="false">
      <c r="A159" s="19" t="s">
        <v>128</v>
      </c>
      <c r="B159" s="39"/>
    </row>
    <row r="160" s="38" customFormat="true" ht="11.25" hidden="false" customHeight="false" outlineLevel="0" collapsed="false">
      <c r="A160" s="13" t="s">
        <v>129</v>
      </c>
      <c r="B160" s="39"/>
    </row>
    <row r="161" s="38" customFormat="true" ht="11.25" hidden="false" customHeight="false" outlineLevel="0" collapsed="false">
      <c r="A161" s="13" t="s">
        <v>130</v>
      </c>
      <c r="B161" s="37" t="n">
        <f aca="false">B162+B163+B164+B165</f>
        <v>0</v>
      </c>
    </row>
    <row r="162" customFormat="false" ht="11.25" hidden="false" customHeight="false" outlineLevel="0" collapsed="false">
      <c r="A162" s="15" t="s">
        <v>131</v>
      </c>
      <c r="B162" s="27"/>
    </row>
    <row r="163" customFormat="false" ht="11.25" hidden="false" customHeight="false" outlineLevel="0" collapsed="false">
      <c r="A163" s="25" t="s">
        <v>132</v>
      </c>
      <c r="B163" s="27"/>
    </row>
    <row r="164" customFormat="false" ht="11.25" hidden="false" customHeight="false" outlineLevel="0" collapsed="false">
      <c r="A164" s="15" t="s">
        <v>133</v>
      </c>
      <c r="B164" s="27"/>
    </row>
    <row r="165" customFormat="false" ht="12" hidden="false" customHeight="true" outlineLevel="0" collapsed="false">
      <c r="A165" s="25" t="s">
        <v>134</v>
      </c>
      <c r="B165" s="27"/>
    </row>
    <row r="166" s="38" customFormat="true" ht="11.25" hidden="false" customHeight="false" outlineLevel="0" collapsed="false">
      <c r="A166" s="13" t="s">
        <v>135</v>
      </c>
      <c r="B166" s="37" t="n">
        <f aca="false">B167+B168</f>
        <v>539905</v>
      </c>
    </row>
    <row r="167" customFormat="false" ht="11.25" hidden="false" customHeight="false" outlineLevel="0" collapsed="false">
      <c r="A167" s="25" t="s">
        <v>136</v>
      </c>
      <c r="B167" s="27" t="n">
        <v>4617</v>
      </c>
    </row>
    <row r="168" customFormat="false" ht="11.25" hidden="false" customHeight="true" outlineLevel="0" collapsed="false">
      <c r="A168" s="25" t="s">
        <v>137</v>
      </c>
      <c r="B168" s="26" t="n">
        <f aca="false">SUM(B169:B174)</f>
        <v>535288</v>
      </c>
    </row>
    <row r="169" customFormat="false" ht="11.25" hidden="false" customHeight="true" outlineLevel="0" collapsed="false">
      <c r="A169" s="25" t="s">
        <v>138</v>
      </c>
      <c r="B169" s="27" t="n">
        <v>462400</v>
      </c>
    </row>
    <row r="170" customFormat="false" ht="22.5" hidden="false" customHeight="true" outlineLevel="0" collapsed="false">
      <c r="A170" s="25" t="s">
        <v>139</v>
      </c>
      <c r="B170" s="27" t="n">
        <v>35000</v>
      </c>
    </row>
    <row r="171" customFormat="false" ht="11.25" hidden="false" customHeight="true" outlineLevel="0" collapsed="false">
      <c r="A171" s="25" t="s">
        <v>140</v>
      </c>
      <c r="B171" s="27"/>
    </row>
    <row r="172" customFormat="false" ht="11.25" hidden="false" customHeight="true" outlineLevel="0" collapsed="false">
      <c r="A172" s="25" t="s">
        <v>141</v>
      </c>
      <c r="B172" s="27"/>
    </row>
    <row r="173" customFormat="false" ht="11.25" hidden="false" customHeight="true" outlineLevel="0" collapsed="false">
      <c r="A173" s="25" t="s">
        <v>142</v>
      </c>
      <c r="B173" s="27" t="n">
        <v>37888</v>
      </c>
    </row>
    <row r="174" customFormat="false" ht="11.25" hidden="false" customHeight="true" outlineLevel="0" collapsed="false">
      <c r="A174" s="25" t="s">
        <v>143</v>
      </c>
      <c r="B174" s="27"/>
    </row>
    <row r="175" s="38" customFormat="true" ht="11.25" hidden="false" customHeight="false" outlineLevel="0" collapsed="false">
      <c r="A175" s="19" t="s">
        <v>144</v>
      </c>
      <c r="B175" s="37" t="n">
        <f aca="false">B176+B177+B178</f>
        <v>-961332</v>
      </c>
    </row>
    <row r="176" customFormat="false" ht="11.25" hidden="false" customHeight="false" outlineLevel="0" collapsed="false">
      <c r="A176" s="25" t="s">
        <v>145</v>
      </c>
      <c r="B176" s="27" t="n">
        <v>-733879</v>
      </c>
    </row>
    <row r="177" customFormat="false" ht="11.25" hidden="false" customHeight="false" outlineLevel="0" collapsed="false">
      <c r="A177" s="25" t="s">
        <v>146</v>
      </c>
      <c r="B177" s="27" t="n">
        <v>-227453</v>
      </c>
    </row>
    <row r="178" customFormat="false" ht="11.25" hidden="false" customHeight="false" outlineLevel="0" collapsed="false">
      <c r="A178" s="25" t="s">
        <v>147</v>
      </c>
      <c r="B178" s="27"/>
    </row>
    <row r="179" s="38" customFormat="true" ht="11.25" hidden="false" customHeight="false" outlineLevel="0" collapsed="false">
      <c r="A179" s="19" t="s">
        <v>148</v>
      </c>
      <c r="B179" s="37" t="n">
        <f aca="false">B180+B181+B182+B183+B184</f>
        <v>-403302</v>
      </c>
    </row>
    <row r="180" customFormat="false" ht="11.25" hidden="false" customHeight="false" outlineLevel="0" collapsed="false">
      <c r="A180" s="25" t="s">
        <v>149</v>
      </c>
      <c r="B180" s="27" t="n">
        <v>-376408</v>
      </c>
    </row>
    <row r="181" customFormat="false" ht="11.25" hidden="false" customHeight="false" outlineLevel="0" collapsed="false">
      <c r="A181" s="25" t="s">
        <v>150</v>
      </c>
      <c r="B181" s="27" t="n">
        <v>-25064</v>
      </c>
    </row>
    <row r="182" customFormat="false" ht="12" hidden="false" customHeight="true" outlineLevel="0" collapsed="false">
      <c r="A182" s="25" t="s">
        <v>151</v>
      </c>
      <c r="B182" s="27" t="n">
        <v>-1830</v>
      </c>
    </row>
    <row r="183" customFormat="false" ht="11.25" hidden="false" customHeight="false" outlineLevel="0" collapsed="false">
      <c r="A183" s="25" t="s">
        <v>152</v>
      </c>
      <c r="B183" s="27"/>
    </row>
    <row r="184" customFormat="false" ht="11.25" hidden="false" customHeight="false" outlineLevel="0" collapsed="false">
      <c r="A184" s="25" t="s">
        <v>153</v>
      </c>
      <c r="B184" s="27"/>
    </row>
    <row r="185" s="38" customFormat="true" ht="11.25" hidden="false" customHeight="false" outlineLevel="0" collapsed="false">
      <c r="A185" s="19" t="s">
        <v>154</v>
      </c>
      <c r="B185" s="39" t="n">
        <v>-514473</v>
      </c>
    </row>
    <row r="186" s="38" customFormat="true" ht="11.25" hidden="false" customHeight="false" outlineLevel="0" collapsed="false">
      <c r="A186" s="19" t="s">
        <v>155</v>
      </c>
      <c r="B186" s="37" t="n">
        <f aca="false">SUM(B187:B192)</f>
        <v>394677</v>
      </c>
    </row>
    <row r="187" customFormat="false" ht="11.25" hidden="false" customHeight="false" outlineLevel="0" collapsed="false">
      <c r="A187" s="25" t="s">
        <v>156</v>
      </c>
      <c r="B187" s="27" t="n">
        <v>203762</v>
      </c>
    </row>
    <row r="188" customFormat="false" ht="11.25" hidden="false" customHeight="false" outlineLevel="0" collapsed="false">
      <c r="A188" s="25" t="s">
        <v>157</v>
      </c>
      <c r="B188" s="27"/>
    </row>
    <row r="189" customFormat="false" ht="11.25" hidden="false" customHeight="false" outlineLevel="0" collapsed="false">
      <c r="A189" s="25" t="s">
        <v>158</v>
      </c>
      <c r="B189" s="27"/>
    </row>
    <row r="190" customFormat="false" ht="11.25" hidden="false" customHeight="false" outlineLevel="0" collapsed="false">
      <c r="A190" s="25" t="s">
        <v>159</v>
      </c>
      <c r="B190" s="27" t="n">
        <v>190915</v>
      </c>
    </row>
    <row r="191" customFormat="false" ht="11.25" hidden="false" customHeight="false" outlineLevel="0" collapsed="false">
      <c r="A191" s="25" t="s">
        <v>160</v>
      </c>
      <c r="B191" s="27"/>
    </row>
    <row r="192" customFormat="false" ht="11.25" hidden="false" customHeight="false" outlineLevel="0" collapsed="false">
      <c r="A192" s="25" t="s">
        <v>161</v>
      </c>
      <c r="B192" s="27"/>
    </row>
    <row r="193" s="38" customFormat="true" ht="11.25" hidden="false" customHeight="false" outlineLevel="0" collapsed="false">
      <c r="A193" s="19" t="s">
        <v>162</v>
      </c>
      <c r="B193" s="39"/>
    </row>
    <row r="194" s="38" customFormat="true" ht="11.25" hidden="false" customHeight="false" outlineLevel="0" collapsed="false">
      <c r="A194" s="19" t="s">
        <v>163</v>
      </c>
      <c r="B194" s="37" t="n">
        <f aca="false">B195+B196</f>
        <v>169350</v>
      </c>
    </row>
    <row r="195" customFormat="false" ht="11.25" hidden="false" customHeight="false" outlineLevel="0" collapsed="false">
      <c r="A195" s="25" t="s">
        <v>164</v>
      </c>
      <c r="B195" s="27"/>
    </row>
    <row r="196" customFormat="false" ht="11.25" hidden="false" customHeight="false" outlineLevel="0" collapsed="false">
      <c r="A196" s="25" t="s">
        <v>165</v>
      </c>
      <c r="B196" s="27" t="n">
        <v>169350</v>
      </c>
    </row>
    <row r="197" s="38" customFormat="true" ht="11.25" hidden="false" customHeight="false" outlineLevel="0" collapsed="false">
      <c r="A197" s="19" t="s">
        <v>166</v>
      </c>
      <c r="B197" s="37" t="n">
        <f aca="false">B198+B199</f>
        <v>0</v>
      </c>
    </row>
    <row r="198" customFormat="false" ht="11.25" hidden="false" customHeight="false" outlineLevel="0" collapsed="false">
      <c r="A198" s="25" t="s">
        <v>167</v>
      </c>
      <c r="B198" s="27" t="n">
        <v>0</v>
      </c>
    </row>
    <row r="199" customFormat="false" ht="11.25" hidden="false" customHeight="false" outlineLevel="0" collapsed="false">
      <c r="A199" s="25" t="s">
        <v>168</v>
      </c>
      <c r="B199" s="27"/>
    </row>
    <row r="200" customFormat="false" ht="22.5" hidden="false" customHeight="false" outlineLevel="0" collapsed="false">
      <c r="A200" s="40" t="s">
        <v>169</v>
      </c>
      <c r="B200" s="41" t="n">
        <f aca="false">B156+B159+B160+B161+B166+B175+B179+B185+B186+B193+B194+B197</f>
        <v>-138821</v>
      </c>
    </row>
    <row r="201" customFormat="false" ht="11.25" hidden="false" customHeight="false" outlineLevel="0" collapsed="false">
      <c r="A201" s="25" t="s">
        <v>170</v>
      </c>
      <c r="B201" s="26" t="n">
        <f aca="false">B202+B205</f>
        <v>10067</v>
      </c>
    </row>
    <row r="202" customFormat="false" ht="11.25" hidden="false" customHeight="false" outlineLevel="0" collapsed="false">
      <c r="A202" s="25" t="s">
        <v>171</v>
      </c>
      <c r="B202" s="26" t="n">
        <f aca="false">B203+B204</f>
        <v>0</v>
      </c>
    </row>
    <row r="203" customFormat="false" ht="11.25" hidden="false" customHeight="false" outlineLevel="0" collapsed="false">
      <c r="A203" s="25" t="s">
        <v>172</v>
      </c>
      <c r="B203" s="27"/>
    </row>
    <row r="204" customFormat="false" ht="11.25" hidden="false" customHeight="false" outlineLevel="0" collapsed="false">
      <c r="A204" s="25" t="s">
        <v>173</v>
      </c>
      <c r="B204" s="27"/>
    </row>
    <row r="205" customFormat="false" ht="11.25" hidden="false" customHeight="false" outlineLevel="0" collapsed="false">
      <c r="A205" s="25" t="s">
        <v>174</v>
      </c>
      <c r="B205" s="26" t="n">
        <f aca="false">B206+B207</f>
        <v>10067</v>
      </c>
    </row>
    <row r="206" customFormat="false" ht="11.25" hidden="false" customHeight="false" outlineLevel="0" collapsed="false">
      <c r="A206" s="25" t="s">
        <v>175</v>
      </c>
      <c r="B206" s="27"/>
    </row>
    <row r="207" customFormat="false" ht="11.25" hidden="false" customHeight="false" outlineLevel="0" collapsed="false">
      <c r="A207" s="25" t="s">
        <v>176</v>
      </c>
      <c r="B207" s="27" t="n">
        <v>10067</v>
      </c>
    </row>
    <row r="208" customFormat="false" ht="11.25" hidden="false" customHeight="false" outlineLevel="0" collapsed="false">
      <c r="A208" s="25" t="s">
        <v>177</v>
      </c>
      <c r="B208" s="26" t="n">
        <f aca="false">B209+B210+B211</f>
        <v>0</v>
      </c>
    </row>
    <row r="209" customFormat="false" ht="11.25" hidden="false" customHeight="false" outlineLevel="0" collapsed="false">
      <c r="A209" s="25" t="s">
        <v>178</v>
      </c>
      <c r="B209" s="27"/>
    </row>
    <row r="210" customFormat="false" ht="11.25" hidden="false" customHeight="false" outlineLevel="0" collapsed="false">
      <c r="A210" s="25" t="s">
        <v>179</v>
      </c>
      <c r="B210" s="27"/>
    </row>
    <row r="211" customFormat="false" ht="11.25" hidden="false" customHeight="false" outlineLevel="0" collapsed="false">
      <c r="A211" s="25" t="s">
        <v>180</v>
      </c>
      <c r="B211" s="27"/>
    </row>
    <row r="212" customFormat="false" ht="11.25" hidden="false" customHeight="false" outlineLevel="0" collapsed="false">
      <c r="A212" s="25" t="s">
        <v>181</v>
      </c>
      <c r="B212" s="26" t="n">
        <f aca="false">B213+B214</f>
        <v>0</v>
      </c>
    </row>
    <row r="213" customFormat="false" ht="11.25" hidden="false" customHeight="false" outlineLevel="0" collapsed="false">
      <c r="A213" s="25" t="s">
        <v>182</v>
      </c>
      <c r="B213" s="27"/>
    </row>
    <row r="214" customFormat="false" ht="12" hidden="false" customHeight="true" outlineLevel="0" collapsed="false">
      <c r="A214" s="25" t="s">
        <v>183</v>
      </c>
      <c r="B214" s="27"/>
    </row>
    <row r="215" customFormat="false" ht="11.25" hidden="false" customHeight="false" outlineLevel="0" collapsed="false">
      <c r="A215" s="25" t="s">
        <v>184</v>
      </c>
      <c r="B215" s="27"/>
    </row>
    <row r="216" customFormat="false" ht="12.75" hidden="false" customHeight="true" outlineLevel="0" collapsed="false">
      <c r="A216" s="25" t="s">
        <v>185</v>
      </c>
      <c r="B216" s="26" t="n">
        <f aca="false">B217+B218</f>
        <v>0</v>
      </c>
    </row>
    <row r="217" customFormat="false" ht="11.25" hidden="false" customHeight="false" outlineLevel="0" collapsed="false">
      <c r="A217" s="25" t="s">
        <v>164</v>
      </c>
      <c r="B217" s="27"/>
    </row>
    <row r="218" customFormat="false" ht="11.25" hidden="false" customHeight="false" outlineLevel="0" collapsed="false">
      <c r="A218" s="25" t="s">
        <v>165</v>
      </c>
      <c r="B218" s="27" t="n">
        <v>0</v>
      </c>
    </row>
    <row r="219" customFormat="false" ht="15" hidden="false" customHeight="true" outlineLevel="0" collapsed="false">
      <c r="A219" s="40" t="s">
        <v>186</v>
      </c>
      <c r="B219" s="41" t="n">
        <f aca="false">B201+B208+B212+B215+B216</f>
        <v>10067</v>
      </c>
    </row>
    <row r="220" customFormat="false" ht="18.75" hidden="false" customHeight="true" outlineLevel="0" collapsed="false">
      <c r="A220" s="40" t="s">
        <v>187</v>
      </c>
      <c r="B220" s="41" t="n">
        <f aca="false">B200+B219</f>
        <v>-128754</v>
      </c>
    </row>
    <row r="221" customFormat="false" ht="11.25" hidden="false" customHeight="false" outlineLevel="0" collapsed="false">
      <c r="A221" s="25" t="s">
        <v>188</v>
      </c>
      <c r="B221" s="27"/>
    </row>
    <row r="222" customFormat="false" ht="22.5" hidden="false" customHeight="false" outlineLevel="0" collapsed="false">
      <c r="A222" s="40" t="s">
        <v>189</v>
      </c>
      <c r="B222" s="41" t="n">
        <f aca="false">B220+B221</f>
        <v>-128754</v>
      </c>
    </row>
    <row r="223" customFormat="false" ht="11.25" hidden="false" customHeight="false" outlineLevel="0" collapsed="false">
      <c r="A223" s="19" t="s">
        <v>190</v>
      </c>
      <c r="B223" s="27"/>
    </row>
    <row r="224" customFormat="false" ht="22.5" hidden="false" customHeight="false" outlineLevel="0" collapsed="false">
      <c r="A224" s="25" t="s">
        <v>191</v>
      </c>
      <c r="B224" s="27"/>
    </row>
    <row r="225" customFormat="false" ht="19.5" hidden="false" customHeight="true" outlineLevel="0" collapsed="false">
      <c r="A225" s="40" t="s">
        <v>192</v>
      </c>
      <c r="B225" s="41" t="n">
        <f aca="false">B222+B224</f>
        <v>-128754</v>
      </c>
    </row>
  </sheetData>
  <mergeCells count="2">
    <mergeCell ref="A73:A74"/>
    <mergeCell ref="B73:B74"/>
  </mergeCells>
  <dataValidations count="3">
    <dataValidation allowBlank="true" error="Sólo datos sin decimales" errorStyle="stop" operator="between" showDropDown="false" showErrorMessage="true" showInputMessage="true" sqref="B8:B71" type="whole">
      <formula1>-200000000000</formula1>
      <formula2>200000000000</formula2>
    </dataValidation>
    <dataValidation allowBlank="true" error="Sólo datos con decimales" errorStyle="stop" operator="between" showDropDown="false" showErrorMessage="true" showInputMessage="true" sqref="B75:B152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6:B225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315277777777778" right="0.433333333333333" top="0.7875" bottom="0.590277777777778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63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25"/>
  <sheetViews>
    <sheetView showFormulas="false" showGridLines="fals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D34" activeCellId="0" sqref="D34"/>
    </sheetView>
  </sheetViews>
  <sheetFormatPr defaultColWidth="13.03125" defaultRowHeight="11.25" zeroHeight="false" outlineLevelRow="0" outlineLevelCol="0"/>
  <cols>
    <col collapsed="false" customWidth="true" hidden="false" outlineLevel="0" max="1" min="1" style="1" width="59.57"/>
    <col collapsed="false" customWidth="true" hidden="false" outlineLevel="0" max="2" min="2" style="1" width="10.71"/>
    <col collapsed="false" customWidth="false" hidden="false" outlineLevel="0" max="4" min="3" style="1" width="13.02"/>
    <col collapsed="false" customWidth="true" hidden="false" outlineLevel="0" max="5" min="5" style="1" width="10.13"/>
    <col collapsed="false" customWidth="false" hidden="true" outlineLevel="0" max="6" min="6" style="1" width="13.02"/>
    <col collapsed="false" customWidth="false" hidden="false" outlineLevel="0" max="1024" min="7" style="1" width="13.02"/>
  </cols>
  <sheetData>
    <row r="1" s="4" customFormat="true" ht="12" hidden="false" customHeight="false" outlineLevel="0" collapsed="false">
      <c r="A1" s="2" t="s">
        <v>201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62" customFormat="true" ht="27" hidden="false" customHeight="true" outlineLevel="0" collapsed="false">
      <c r="A7" s="60" t="s">
        <v>3</v>
      </c>
      <c r="B7" s="77"/>
    </row>
    <row r="8" s="38" customFormat="true" ht="18" hidden="false" customHeight="true" outlineLevel="0" collapsed="false">
      <c r="A8" s="63" t="s">
        <v>4</v>
      </c>
      <c r="B8" s="41" t="n">
        <f aca="false">B9+B16+B20+B23+B29+B36+B37+B35</f>
        <v>8486712</v>
      </c>
    </row>
    <row r="9" s="38" customFormat="true" ht="11.25" hidden="false" customHeight="false" outlineLevel="0" collapsed="false">
      <c r="A9" s="64" t="s">
        <v>5</v>
      </c>
      <c r="B9" s="37" t="n">
        <f aca="false">SUM(B10:B15)</f>
        <v>1743593</v>
      </c>
    </row>
    <row r="10" customFormat="false" ht="11.25" hidden="false" customHeight="false" outlineLevel="0" collapsed="false">
      <c r="A10" s="65" t="s">
        <v>6</v>
      </c>
      <c r="B10" s="27" t="n">
        <v>13500</v>
      </c>
    </row>
    <row r="11" customFormat="false" ht="11.25" hidden="false" customHeight="false" outlineLevel="0" collapsed="false">
      <c r="A11" s="65" t="s">
        <v>7</v>
      </c>
      <c r="B11" s="27"/>
    </row>
    <row r="12" customFormat="false" ht="11.25" hidden="false" customHeight="false" outlineLevel="0" collapsed="false">
      <c r="A12" s="65" t="s">
        <v>8</v>
      </c>
      <c r="B12" s="27" t="n">
        <v>1413</v>
      </c>
    </row>
    <row r="13" customFormat="false" ht="11.25" hidden="false" customHeight="false" outlineLevel="0" collapsed="false">
      <c r="A13" s="65" t="s">
        <v>9</v>
      </c>
      <c r="B13" s="27"/>
    </row>
    <row r="14" customFormat="false" ht="11.25" hidden="false" customHeight="false" outlineLevel="0" collapsed="false">
      <c r="A14" s="65" t="s">
        <v>10</v>
      </c>
      <c r="B14" s="27" t="n">
        <v>39</v>
      </c>
    </row>
    <row r="15" customFormat="false" ht="11.25" hidden="false" customHeight="false" outlineLevel="0" collapsed="false">
      <c r="A15" s="65" t="s">
        <v>11</v>
      </c>
      <c r="B15" s="27" t="n">
        <v>1728641</v>
      </c>
    </row>
    <row r="16" s="38" customFormat="true" ht="11.25" hidden="false" customHeight="false" outlineLevel="0" collapsed="false">
      <c r="A16" s="64" t="s">
        <v>12</v>
      </c>
      <c r="B16" s="37" t="n">
        <f aca="false">SUM(B17:B19)</f>
        <v>77103</v>
      </c>
    </row>
    <row r="17" customFormat="false" ht="11.25" hidden="false" customHeight="false" outlineLevel="0" collapsed="false">
      <c r="A17" s="65" t="s">
        <v>13</v>
      </c>
      <c r="B17" s="27"/>
    </row>
    <row r="18" customFormat="false" ht="11.25" hidden="false" customHeight="false" outlineLevel="0" collapsed="false">
      <c r="A18" s="66" t="s">
        <v>14</v>
      </c>
      <c r="B18" s="27" t="n">
        <v>77103</v>
      </c>
    </row>
    <row r="19" customFormat="false" ht="11.25" hidden="false" customHeight="false" outlineLevel="0" collapsed="false">
      <c r="A19" s="65" t="s">
        <v>15</v>
      </c>
      <c r="B19" s="27"/>
    </row>
    <row r="20" s="38" customFormat="true" ht="11.25" hidden="false" customHeight="false" outlineLevel="0" collapsed="false">
      <c r="A20" s="64" t="s">
        <v>16</v>
      </c>
      <c r="B20" s="37" t="n">
        <f aca="false">B21+B22</f>
        <v>5064707</v>
      </c>
    </row>
    <row r="21" customFormat="false" ht="11.25" hidden="false" customHeight="false" outlineLevel="0" collapsed="false">
      <c r="A21" s="65" t="s">
        <v>17</v>
      </c>
      <c r="B21" s="27" t="n">
        <v>338303</v>
      </c>
    </row>
    <row r="22" customFormat="false" ht="11.25" hidden="false" customHeight="false" outlineLevel="0" collapsed="false">
      <c r="A22" s="66" t="s">
        <v>18</v>
      </c>
      <c r="B22" s="27" t="n">
        <v>4726404</v>
      </c>
    </row>
    <row r="23" s="38" customFormat="true" ht="11.25" hidden="false" customHeight="false" outlineLevel="0" collapsed="false">
      <c r="A23" s="67" t="s">
        <v>19</v>
      </c>
      <c r="B23" s="37" t="n">
        <f aca="false">SUM(B24:B28)</f>
        <v>0</v>
      </c>
    </row>
    <row r="24" customFormat="false" ht="11.25" hidden="false" customHeight="false" outlineLevel="0" collapsed="false">
      <c r="A24" s="65" t="s">
        <v>20</v>
      </c>
      <c r="B24" s="27"/>
    </row>
    <row r="25" customFormat="false" ht="11.25" hidden="false" customHeight="false" outlineLevel="0" collapsed="false">
      <c r="A25" s="65" t="s">
        <v>21</v>
      </c>
      <c r="B25" s="27"/>
    </row>
    <row r="26" customFormat="false" ht="11.25" hidden="false" customHeight="false" outlineLevel="0" collapsed="false">
      <c r="A26" s="65" t="s">
        <v>22</v>
      </c>
      <c r="B26" s="27"/>
    </row>
    <row r="27" customFormat="false" ht="11.25" hidden="false" customHeight="false" outlineLevel="0" collapsed="false">
      <c r="A27" s="65" t="s">
        <v>23</v>
      </c>
      <c r="B27" s="27"/>
    </row>
    <row r="28" customFormat="false" ht="11.25" hidden="false" customHeight="false" outlineLevel="0" collapsed="false">
      <c r="A28" s="65" t="s">
        <v>24</v>
      </c>
      <c r="B28" s="27"/>
    </row>
    <row r="29" s="38" customFormat="true" ht="11.25" hidden="false" customHeight="false" outlineLevel="0" collapsed="false">
      <c r="A29" s="64" t="s">
        <v>25</v>
      </c>
      <c r="B29" s="37" t="n">
        <f aca="false">SUM(B30:B34)</f>
        <v>1601309</v>
      </c>
    </row>
    <row r="30" customFormat="false" ht="11.25" hidden="false" customHeight="false" outlineLevel="0" collapsed="false">
      <c r="A30" s="65" t="s">
        <v>20</v>
      </c>
      <c r="B30" s="27"/>
    </row>
    <row r="31" customFormat="false" ht="11.25" hidden="false" customHeight="false" outlineLevel="0" collapsed="false">
      <c r="A31" s="65" t="s">
        <v>26</v>
      </c>
      <c r="B31" s="27" t="n">
        <v>1597740</v>
      </c>
    </row>
    <row r="32" customFormat="false" ht="11.25" hidden="false" customHeight="false" outlineLevel="0" collapsed="false">
      <c r="A32" s="65" t="s">
        <v>22</v>
      </c>
      <c r="B32" s="27"/>
    </row>
    <row r="33" customFormat="false" ht="11.25" hidden="false" customHeight="false" outlineLevel="0" collapsed="false">
      <c r="A33" s="65" t="s">
        <v>23</v>
      </c>
      <c r="B33" s="27"/>
    </row>
    <row r="34" customFormat="false" ht="11.25" hidden="false" customHeight="false" outlineLevel="0" collapsed="false">
      <c r="A34" s="65" t="s">
        <v>24</v>
      </c>
      <c r="B34" s="27" t="n">
        <v>3569</v>
      </c>
    </row>
    <row r="35" customFormat="false" ht="11.25" hidden="false" customHeight="false" outlineLevel="0" collapsed="false">
      <c r="A35" s="64" t="s">
        <v>197</v>
      </c>
      <c r="B35" s="27"/>
    </row>
    <row r="36" s="38" customFormat="true" ht="11.25" hidden="false" customHeight="false" outlineLevel="0" collapsed="false">
      <c r="A36" s="64" t="s">
        <v>198</v>
      </c>
      <c r="B36" s="27"/>
    </row>
    <row r="37" s="38" customFormat="true" ht="11.25" hidden="false" customHeight="false" outlineLevel="0" collapsed="false">
      <c r="A37" s="64" t="s">
        <v>199</v>
      </c>
      <c r="B37" s="27"/>
    </row>
    <row r="38" s="38" customFormat="true" ht="18.75" hidden="false" customHeight="true" outlineLevel="0" collapsed="false">
      <c r="A38" s="63" t="s">
        <v>28</v>
      </c>
      <c r="B38" s="41" t="n">
        <f aca="false">B39+B40+B47+B55+B61+B67+B68</f>
        <v>4364375</v>
      </c>
    </row>
    <row r="39" s="38" customFormat="true" ht="11.25" hidden="false" customHeight="false" outlineLevel="0" collapsed="false">
      <c r="A39" s="64" t="s">
        <v>29</v>
      </c>
      <c r="B39" s="39"/>
    </row>
    <row r="40" s="38" customFormat="true" ht="11.25" hidden="false" customHeight="false" outlineLevel="0" collapsed="false">
      <c r="A40" s="64" t="s">
        <v>30</v>
      </c>
      <c r="B40" s="37" t="n">
        <f aca="false">SUM(B41:B46)</f>
        <v>0</v>
      </c>
    </row>
    <row r="41" customFormat="false" ht="11.25" hidden="false" customHeight="false" outlineLevel="0" collapsed="false">
      <c r="A41" s="65" t="s">
        <v>31</v>
      </c>
      <c r="B41" s="27"/>
    </row>
    <row r="42" customFormat="false" ht="11.25" hidden="false" customHeight="false" outlineLevel="0" collapsed="false">
      <c r="A42" s="65" t="s">
        <v>32</v>
      </c>
      <c r="B42" s="27"/>
    </row>
    <row r="43" customFormat="false" ht="11.25" hidden="false" customHeight="false" outlineLevel="0" collapsed="false">
      <c r="A43" s="65" t="s">
        <v>33</v>
      </c>
      <c r="B43" s="27"/>
    </row>
    <row r="44" customFormat="false" ht="11.25" hidden="false" customHeight="false" outlineLevel="0" collapsed="false">
      <c r="A44" s="65" t="s">
        <v>34</v>
      </c>
      <c r="B44" s="27"/>
    </row>
    <row r="45" customFormat="false" ht="11.25" hidden="false" customHeight="false" outlineLevel="0" collapsed="false">
      <c r="A45" s="66" t="s">
        <v>35</v>
      </c>
      <c r="B45" s="27"/>
    </row>
    <row r="46" customFormat="false" ht="11.25" hidden="false" customHeight="false" outlineLevel="0" collapsed="false">
      <c r="A46" s="65" t="s">
        <v>36</v>
      </c>
      <c r="B46" s="27"/>
    </row>
    <row r="47" s="38" customFormat="true" ht="11.25" hidden="false" customHeight="false" outlineLevel="0" collapsed="false">
      <c r="A47" s="64" t="s">
        <v>37</v>
      </c>
      <c r="B47" s="37" t="n">
        <f aca="false">SUM(B48:B54)</f>
        <v>531617</v>
      </c>
    </row>
    <row r="48" customFormat="false" ht="11.25" hidden="false" customHeight="false" outlineLevel="0" collapsed="false">
      <c r="A48" s="65" t="s">
        <v>38</v>
      </c>
      <c r="B48" s="27" t="n">
        <v>171421</v>
      </c>
    </row>
    <row r="49" customFormat="false" ht="11.25" hidden="false" customHeight="false" outlineLevel="0" collapsed="false">
      <c r="A49" s="65" t="s">
        <v>39</v>
      </c>
      <c r="B49" s="27"/>
    </row>
    <row r="50" customFormat="false" ht="11.25" hidden="false" customHeight="false" outlineLevel="0" collapsed="false">
      <c r="A50" s="65" t="s">
        <v>40</v>
      </c>
      <c r="B50" s="27" t="n">
        <v>98</v>
      </c>
    </row>
    <row r="51" customFormat="false" ht="11.25" hidden="false" customHeight="false" outlineLevel="0" collapsed="false">
      <c r="A51" s="65" t="s">
        <v>41</v>
      </c>
      <c r="B51" s="27"/>
    </row>
    <row r="52" customFormat="false" ht="11.25" hidden="false" customHeight="false" outlineLevel="0" collapsed="false">
      <c r="A52" s="65" t="s">
        <v>42</v>
      </c>
      <c r="B52" s="27" t="n">
        <v>143009</v>
      </c>
    </row>
    <row r="53" customFormat="false" ht="11.25" hidden="false" customHeight="false" outlineLevel="0" collapsed="false">
      <c r="A53" s="65" t="s">
        <v>43</v>
      </c>
      <c r="B53" s="27" t="n">
        <v>217089</v>
      </c>
    </row>
    <row r="54" customFormat="false" ht="11.25" hidden="false" customHeight="false" outlineLevel="0" collapsed="false">
      <c r="A54" s="65" t="s">
        <v>44</v>
      </c>
      <c r="B54" s="27"/>
    </row>
    <row r="55" s="38" customFormat="true" ht="11.25" hidden="false" customHeight="false" outlineLevel="0" collapsed="false">
      <c r="A55" s="67" t="s">
        <v>45</v>
      </c>
      <c r="B55" s="37" t="n">
        <f aca="false">SUM(B56:B60)</f>
        <v>0</v>
      </c>
    </row>
    <row r="56" customFormat="false" ht="11.25" hidden="false" customHeight="false" outlineLevel="0" collapsed="false">
      <c r="A56" s="65" t="s">
        <v>20</v>
      </c>
      <c r="B56" s="27"/>
    </row>
    <row r="57" customFormat="false" ht="11.25" hidden="false" customHeight="false" outlineLevel="0" collapsed="false">
      <c r="A57" s="65" t="s">
        <v>21</v>
      </c>
      <c r="B57" s="27"/>
    </row>
    <row r="58" customFormat="false" ht="11.25" hidden="false" customHeight="false" outlineLevel="0" collapsed="false">
      <c r="A58" s="65" t="s">
        <v>22</v>
      </c>
      <c r="B58" s="27"/>
    </row>
    <row r="59" customFormat="false" ht="11.25" hidden="false" customHeight="false" outlineLevel="0" collapsed="false">
      <c r="A59" s="65" t="s">
        <v>23</v>
      </c>
      <c r="B59" s="27"/>
    </row>
    <row r="60" customFormat="false" ht="11.25" hidden="false" customHeight="false" outlineLevel="0" collapsed="false">
      <c r="A60" s="65" t="s">
        <v>24</v>
      </c>
      <c r="B60" s="27"/>
    </row>
    <row r="61" s="38" customFormat="true" ht="11.25" hidden="false" customHeight="false" outlineLevel="0" collapsed="false">
      <c r="A61" s="64" t="s">
        <v>46</v>
      </c>
      <c r="B61" s="37" t="n">
        <f aca="false">SUM(B62:B66)</f>
        <v>2675484</v>
      </c>
    </row>
    <row r="62" customFormat="false" ht="11.25" hidden="false" customHeight="false" outlineLevel="0" collapsed="false">
      <c r="A62" s="65" t="s">
        <v>20</v>
      </c>
      <c r="B62" s="27"/>
    </row>
    <row r="63" customFormat="false" ht="11.25" hidden="false" customHeight="false" outlineLevel="0" collapsed="false">
      <c r="A63" s="65" t="s">
        <v>21</v>
      </c>
      <c r="B63" s="27" t="n">
        <v>175484</v>
      </c>
    </row>
    <row r="64" customFormat="false" ht="11.25" hidden="false" customHeight="false" outlineLevel="0" collapsed="false">
      <c r="A64" s="65" t="s">
        <v>22</v>
      </c>
      <c r="B64" s="27" t="n">
        <v>2500000</v>
      </c>
    </row>
    <row r="65" customFormat="false" ht="11.25" hidden="false" customHeight="false" outlineLevel="0" collapsed="false">
      <c r="A65" s="65" t="s">
        <v>23</v>
      </c>
      <c r="B65" s="27"/>
    </row>
    <row r="66" customFormat="false" ht="11.25" hidden="false" customHeight="false" outlineLevel="0" collapsed="false">
      <c r="A66" s="65" t="s">
        <v>24</v>
      </c>
      <c r="B66" s="27"/>
    </row>
    <row r="67" s="38" customFormat="true" ht="11.25" hidden="false" customHeight="false" outlineLevel="0" collapsed="false">
      <c r="A67" s="64" t="s">
        <v>47</v>
      </c>
      <c r="B67" s="39" t="n">
        <v>4026</v>
      </c>
    </row>
    <row r="68" s="38" customFormat="true" ht="11.25" hidden="false" customHeight="false" outlineLevel="0" collapsed="false">
      <c r="A68" s="64" t="s">
        <v>48</v>
      </c>
      <c r="B68" s="37" t="n">
        <f aca="false">B69+B70</f>
        <v>1153248</v>
      </c>
    </row>
    <row r="69" customFormat="false" ht="11.25" hidden="false" customHeight="false" outlineLevel="0" collapsed="false">
      <c r="A69" s="65" t="s">
        <v>49</v>
      </c>
      <c r="B69" s="27" t="n">
        <v>1153248</v>
      </c>
    </row>
    <row r="70" customFormat="false" ht="11.25" hidden="false" customHeight="false" outlineLevel="0" collapsed="false">
      <c r="A70" s="65" t="s">
        <v>50</v>
      </c>
      <c r="B70" s="27"/>
    </row>
    <row r="71" s="38" customFormat="true" ht="19.5" hidden="false" customHeight="true" outlineLevel="0" collapsed="false">
      <c r="A71" s="63" t="s">
        <v>51</v>
      </c>
      <c r="B71" s="41" t="n">
        <f aca="false">B8+B38</f>
        <v>12851087</v>
      </c>
    </row>
    <row r="72" s="38" customFormat="true" ht="11.25" hidden="false" customHeight="false" outlineLevel="0" collapsed="false">
      <c r="A72" s="69"/>
      <c r="B72" s="70"/>
    </row>
    <row r="73" customFormat="false" ht="12.75" hidden="false" customHeight="true" outlineLevel="0" collapsed="false">
      <c r="A73" s="71" t="s">
        <v>52</v>
      </c>
      <c r="B73" s="61"/>
    </row>
    <row r="74" s="38" customFormat="true" ht="11.25" hidden="false" customHeight="true" outlineLevel="0" collapsed="false">
      <c r="A74" s="71"/>
      <c r="B74" s="61"/>
    </row>
    <row r="75" s="38" customFormat="true" ht="18" hidden="false" customHeight="true" outlineLevel="0" collapsed="false">
      <c r="A75" s="63" t="s">
        <v>53</v>
      </c>
      <c r="B75" s="41" t="n">
        <f aca="false">B76+B104+B108</f>
        <v>11280220</v>
      </c>
    </row>
    <row r="76" s="38" customFormat="true" ht="11.25" hidden="false" customHeight="false" outlineLevel="0" collapsed="false">
      <c r="A76" s="64" t="s">
        <v>54</v>
      </c>
      <c r="B76" s="37" t="n">
        <f aca="false">B77+B86+B87-ABS(B90)+B91+B94+B101-ABS(B102)+B103</f>
        <v>8353662</v>
      </c>
    </row>
    <row r="77" customFormat="false" ht="11.25" hidden="false" customHeight="false" outlineLevel="0" collapsed="false">
      <c r="A77" s="65" t="s">
        <v>55</v>
      </c>
      <c r="B77" s="26" t="n">
        <f aca="false">B78+B82</f>
        <v>8634441</v>
      </c>
    </row>
    <row r="78" customFormat="false" ht="11.25" hidden="false" customHeight="false" outlineLevel="0" collapsed="false">
      <c r="A78" s="65" t="s">
        <v>56</v>
      </c>
      <c r="B78" s="26" t="n">
        <f aca="false">SUM(B79:B81)</f>
        <v>8634441</v>
      </c>
    </row>
    <row r="79" customFormat="false" ht="11.25" hidden="false" customHeight="false" outlineLevel="0" collapsed="false">
      <c r="A79" s="65" t="s">
        <v>57</v>
      </c>
      <c r="B79" s="27"/>
    </row>
    <row r="80" customFormat="false" ht="12.75" hidden="false" customHeight="true" outlineLevel="0" collapsed="false">
      <c r="A80" s="72" t="s">
        <v>58</v>
      </c>
      <c r="B80" s="27" t="n">
        <v>8634441</v>
      </c>
    </row>
    <row r="81" customFormat="false" ht="11.25" hidden="false" customHeight="false" outlineLevel="0" collapsed="false">
      <c r="A81" s="65" t="s">
        <v>59</v>
      </c>
      <c r="B81" s="27"/>
    </row>
    <row r="82" customFormat="false" ht="11.25" hidden="false" customHeight="false" outlineLevel="0" collapsed="false">
      <c r="A82" s="65" t="s">
        <v>60</v>
      </c>
      <c r="B82" s="26" t="n">
        <f aca="false">SUM(B83:B85)</f>
        <v>0</v>
      </c>
    </row>
    <row r="83" customFormat="false" ht="11.25" hidden="false" customHeight="false" outlineLevel="0" collapsed="false">
      <c r="A83" s="65" t="s">
        <v>61</v>
      </c>
      <c r="B83" s="27"/>
    </row>
    <row r="84" customFormat="false" ht="11.25" hidden="false" customHeight="false" outlineLevel="0" collapsed="false">
      <c r="A84" s="65" t="s">
        <v>62</v>
      </c>
      <c r="B84" s="27"/>
    </row>
    <row r="85" customFormat="false" ht="11.25" hidden="false" customHeight="false" outlineLevel="0" collapsed="false">
      <c r="A85" s="65" t="s">
        <v>63</v>
      </c>
      <c r="B85" s="27"/>
    </row>
    <row r="86" customFormat="false" ht="11.25" hidden="false" customHeight="false" outlineLevel="0" collapsed="false">
      <c r="A86" s="65" t="s">
        <v>64</v>
      </c>
      <c r="B86" s="27" t="n">
        <v>114192</v>
      </c>
    </row>
    <row r="87" customFormat="false" ht="11.25" hidden="false" customHeight="false" outlineLevel="0" collapsed="false">
      <c r="A87" s="65" t="s">
        <v>65</v>
      </c>
      <c r="B87" s="73" t="n">
        <f aca="false">B88+B89</f>
        <v>408343</v>
      </c>
    </row>
    <row r="88" customFormat="false" ht="11.25" hidden="false" customHeight="false" outlineLevel="0" collapsed="false">
      <c r="A88" s="65" t="s">
        <v>66</v>
      </c>
      <c r="B88" s="27"/>
    </row>
    <row r="89" customFormat="false" ht="11.25" hidden="false" customHeight="false" outlineLevel="0" collapsed="false">
      <c r="A89" s="65" t="s">
        <v>67</v>
      </c>
      <c r="B89" s="27" t="n">
        <v>408343</v>
      </c>
    </row>
    <row r="90" customFormat="false" ht="11.25" hidden="false" customHeight="false" outlineLevel="0" collapsed="false">
      <c r="A90" s="66" t="s">
        <v>68</v>
      </c>
      <c r="B90" s="27"/>
    </row>
    <row r="91" customFormat="false" ht="11.25" hidden="false" customHeight="false" outlineLevel="0" collapsed="false">
      <c r="A91" s="65" t="s">
        <v>69</v>
      </c>
      <c r="B91" s="73" t="n">
        <f aca="false">B92-ABS(B93)</f>
        <v>-690714</v>
      </c>
    </row>
    <row r="92" customFormat="false" ht="11.25" hidden="false" customHeight="false" outlineLevel="0" collapsed="false">
      <c r="A92" s="65" t="s">
        <v>70</v>
      </c>
      <c r="B92" s="27"/>
    </row>
    <row r="93" customFormat="false" ht="11.25" hidden="false" customHeight="false" outlineLevel="0" collapsed="false">
      <c r="A93" s="65" t="s">
        <v>71</v>
      </c>
      <c r="B93" s="27" t="n">
        <v>-690714</v>
      </c>
    </row>
    <row r="94" customFormat="false" ht="11.25" hidden="false" customHeight="false" outlineLevel="0" collapsed="false">
      <c r="A94" s="65" t="s">
        <v>72</v>
      </c>
      <c r="B94" s="26" t="n">
        <f aca="false">SUM(B95:B100)</f>
        <v>0</v>
      </c>
    </row>
    <row r="95" customFormat="false" ht="11.25" hidden="false" customHeight="false" outlineLevel="0" collapsed="false">
      <c r="A95" s="65" t="s">
        <v>73</v>
      </c>
      <c r="B95" s="27"/>
    </row>
    <row r="96" customFormat="false" ht="22.5" hidden="false" customHeight="false" outlineLevel="0" collapsed="false">
      <c r="A96" s="72" t="s">
        <v>74</v>
      </c>
      <c r="B96" s="27"/>
    </row>
    <row r="97" customFormat="false" ht="11.25" hidden="false" customHeight="false" outlineLevel="0" collapsed="false">
      <c r="A97" s="65" t="s">
        <v>75</v>
      </c>
      <c r="B97" s="27"/>
    </row>
    <row r="98" customFormat="false" ht="11.25" hidden="false" customHeight="false" outlineLevel="0" collapsed="false">
      <c r="A98" s="65" t="s">
        <v>76</v>
      </c>
      <c r="B98" s="27"/>
    </row>
    <row r="99" customFormat="false" ht="22.5" hidden="false" customHeight="false" outlineLevel="0" collapsed="false">
      <c r="A99" s="72" t="s">
        <v>77</v>
      </c>
      <c r="B99" s="27"/>
    </row>
    <row r="100" customFormat="false" ht="11.25" hidden="false" customHeight="false" outlineLevel="0" collapsed="false">
      <c r="A100" s="65" t="s">
        <v>78</v>
      </c>
      <c r="B100" s="27"/>
    </row>
    <row r="101" customFormat="false" ht="11.25" hidden="false" customHeight="false" outlineLevel="0" collapsed="false">
      <c r="A101" s="65" t="s">
        <v>79</v>
      </c>
      <c r="B101" s="27" t="n">
        <v>-112600</v>
      </c>
    </row>
    <row r="102" customFormat="false" ht="11.25" hidden="false" customHeight="false" outlineLevel="0" collapsed="false">
      <c r="A102" s="65" t="s">
        <v>80</v>
      </c>
      <c r="B102" s="27"/>
    </row>
    <row r="103" customFormat="false" ht="11.25" hidden="false" customHeight="false" outlineLevel="0" collapsed="false">
      <c r="A103" s="65" t="s">
        <v>81</v>
      </c>
      <c r="B103" s="27"/>
    </row>
    <row r="104" s="38" customFormat="true" ht="11.25" hidden="false" customHeight="false" outlineLevel="0" collapsed="false">
      <c r="A104" s="64" t="s">
        <v>82</v>
      </c>
      <c r="B104" s="74" t="n">
        <f aca="false">B105+B106+B107</f>
        <v>0</v>
      </c>
    </row>
    <row r="105" customFormat="false" ht="11.25" hidden="false" customHeight="false" outlineLevel="0" collapsed="false">
      <c r="A105" s="65" t="s">
        <v>83</v>
      </c>
      <c r="B105" s="27"/>
    </row>
    <row r="106" customFormat="false" ht="11.25" hidden="false" customHeight="false" outlineLevel="0" collapsed="false">
      <c r="A106" s="65" t="s">
        <v>84</v>
      </c>
      <c r="B106" s="27"/>
    </row>
    <row r="107" customFormat="false" ht="11.25" hidden="false" customHeight="false" outlineLevel="0" collapsed="false">
      <c r="A107" s="65" t="s">
        <v>85</v>
      </c>
      <c r="B107" s="27"/>
    </row>
    <row r="108" s="38" customFormat="true" ht="11.25" hidden="false" customHeight="false" outlineLevel="0" collapsed="false">
      <c r="A108" s="64" t="s">
        <v>86</v>
      </c>
      <c r="B108" s="37" t="n">
        <f aca="false">B109+B116</f>
        <v>2926558</v>
      </c>
    </row>
    <row r="109" s="38" customFormat="true" ht="11.25" hidden="false" customHeight="false" outlineLevel="0" collapsed="false">
      <c r="A109" s="65" t="s">
        <v>87</v>
      </c>
      <c r="B109" s="26" t="n">
        <f aca="false">SUM(B110:B115)</f>
        <v>2926558</v>
      </c>
    </row>
    <row r="110" s="38" customFormat="true" ht="11.25" hidden="false" customHeight="false" outlineLevel="0" collapsed="false">
      <c r="A110" s="65" t="s">
        <v>88</v>
      </c>
      <c r="B110" s="27" t="n">
        <v>1428358</v>
      </c>
    </row>
    <row r="111" s="38" customFormat="true" ht="22.5" hidden="false" customHeight="false" outlineLevel="0" collapsed="false">
      <c r="A111" s="72" t="s">
        <v>89</v>
      </c>
      <c r="B111" s="27"/>
    </row>
    <row r="112" s="38" customFormat="true" ht="11.25" hidden="false" customHeight="false" outlineLevel="0" collapsed="false">
      <c r="A112" s="65" t="s">
        <v>90</v>
      </c>
      <c r="B112" s="27"/>
    </row>
    <row r="113" s="38" customFormat="true" ht="11.25" hidden="false" customHeight="false" outlineLevel="0" collapsed="false">
      <c r="A113" s="65" t="s">
        <v>91</v>
      </c>
      <c r="B113" s="27" t="n">
        <v>1498200</v>
      </c>
    </row>
    <row r="114" s="38" customFormat="true" ht="11.25" hidden="false" customHeight="false" outlineLevel="0" collapsed="false">
      <c r="A114" s="65" t="s">
        <v>92</v>
      </c>
      <c r="B114" s="27"/>
    </row>
    <row r="115" s="38" customFormat="true" ht="11.25" hidden="false" customHeight="false" outlineLevel="0" collapsed="false">
      <c r="A115" s="65" t="s">
        <v>93</v>
      </c>
      <c r="B115" s="27"/>
    </row>
    <row r="116" s="38" customFormat="true" ht="11.25" hidden="false" customHeight="false" outlineLevel="0" collapsed="false">
      <c r="A116" s="65" t="s">
        <v>94</v>
      </c>
      <c r="B116" s="27"/>
    </row>
    <row r="117" s="38" customFormat="true" ht="19.5" hidden="false" customHeight="true" outlineLevel="0" collapsed="false">
      <c r="A117" s="63" t="s">
        <v>95</v>
      </c>
      <c r="B117" s="75" t="n">
        <f aca="false">B118+B123+B129+B130+B132+B131</f>
        <v>1039667</v>
      </c>
    </row>
    <row r="118" customFormat="false" ht="11.25" hidden="false" customHeight="false" outlineLevel="0" collapsed="false">
      <c r="A118" s="65" t="s">
        <v>96</v>
      </c>
      <c r="B118" s="73" t="n">
        <f aca="false">SUM(B119:B122)</f>
        <v>0</v>
      </c>
    </row>
    <row r="119" customFormat="false" ht="11.25" hidden="false" customHeight="false" outlineLevel="0" collapsed="false">
      <c r="A119" s="66" t="s">
        <v>97</v>
      </c>
      <c r="B119" s="27"/>
    </row>
    <row r="120" customFormat="false" ht="11.25" hidden="false" customHeight="false" outlineLevel="0" collapsed="false">
      <c r="A120" s="65" t="s">
        <v>98</v>
      </c>
      <c r="B120" s="27"/>
    </row>
    <row r="121" customFormat="false" ht="11.25" hidden="false" customHeight="false" outlineLevel="0" collapsed="false">
      <c r="A121" s="65" t="s">
        <v>99</v>
      </c>
      <c r="B121" s="27"/>
    </row>
    <row r="122" customFormat="false" ht="11.25" hidden="false" customHeight="false" outlineLevel="0" collapsed="false">
      <c r="A122" s="65" t="s">
        <v>100</v>
      </c>
      <c r="B122" s="27"/>
    </row>
    <row r="123" customFormat="false" ht="11.25" hidden="false" customHeight="false" outlineLevel="0" collapsed="false">
      <c r="A123" s="65" t="s">
        <v>101</v>
      </c>
      <c r="B123" s="73" t="n">
        <f aca="false">SUM(B124:B128)</f>
        <v>64111</v>
      </c>
    </row>
    <row r="124" customFormat="false" ht="11.25" hidden="false" customHeight="false" outlineLevel="0" collapsed="false">
      <c r="A124" s="65" t="s">
        <v>102</v>
      </c>
      <c r="B124" s="27"/>
    </row>
    <row r="125" customFormat="false" ht="11.25" hidden="false" customHeight="false" outlineLevel="0" collapsed="false">
      <c r="A125" s="65" t="s">
        <v>103</v>
      </c>
      <c r="B125" s="27"/>
    </row>
    <row r="126" customFormat="false" ht="11.25" hidden="false" customHeight="false" outlineLevel="0" collapsed="false">
      <c r="A126" s="65" t="s">
        <v>104</v>
      </c>
      <c r="B126" s="27"/>
    </row>
    <row r="127" customFormat="false" ht="11.25" hidden="false" customHeight="false" outlineLevel="0" collapsed="false">
      <c r="A127" s="65" t="s">
        <v>23</v>
      </c>
      <c r="B127" s="27"/>
    </row>
    <row r="128" customFormat="false" ht="11.25" hidden="false" customHeight="false" outlineLevel="0" collapsed="false">
      <c r="A128" s="65" t="s">
        <v>105</v>
      </c>
      <c r="B128" s="27" t="n">
        <v>64111</v>
      </c>
    </row>
    <row r="129" customFormat="false" ht="11.25" hidden="false" customHeight="false" outlineLevel="0" collapsed="false">
      <c r="A129" s="72" t="s">
        <v>106</v>
      </c>
      <c r="B129" s="27"/>
    </row>
    <row r="130" customFormat="false" ht="11.25" hidden="false" customHeight="false" outlineLevel="0" collapsed="false">
      <c r="A130" s="65" t="s">
        <v>107</v>
      </c>
      <c r="B130" s="27" t="n">
        <v>975521</v>
      </c>
    </row>
    <row r="131" customFormat="false" ht="11.25" hidden="false" customHeight="false" outlineLevel="0" collapsed="false">
      <c r="A131" s="65" t="s">
        <v>108</v>
      </c>
      <c r="B131" s="27" t="n">
        <v>35</v>
      </c>
    </row>
    <row r="132" customFormat="false" ht="11.25" hidden="false" customHeight="false" outlineLevel="0" collapsed="false">
      <c r="A132" s="65" t="s">
        <v>200</v>
      </c>
      <c r="B132" s="27"/>
    </row>
    <row r="133" s="38" customFormat="true" ht="19.5" hidden="false" customHeight="true" outlineLevel="0" collapsed="false">
      <c r="A133" s="63" t="s">
        <v>109</v>
      </c>
      <c r="B133" s="75" t="n">
        <f aca="false">B134+B135+B136+B142+B143+B151</f>
        <v>531200</v>
      </c>
    </row>
    <row r="134" customFormat="false" ht="11.25" hidden="false" customHeight="false" outlineLevel="0" collapsed="false">
      <c r="A134" s="72" t="s">
        <v>110</v>
      </c>
      <c r="B134" s="27"/>
    </row>
    <row r="135" customFormat="false" ht="11.25" hidden="false" customHeight="false" outlineLevel="0" collapsed="false">
      <c r="A135" s="65" t="s">
        <v>111</v>
      </c>
      <c r="B135" s="27"/>
    </row>
    <row r="136" customFormat="false" ht="11.25" hidden="false" customHeight="false" outlineLevel="0" collapsed="false">
      <c r="A136" s="65" t="s">
        <v>112</v>
      </c>
      <c r="B136" s="73" t="n">
        <f aca="false">SUM(B137:B141)</f>
        <v>368134</v>
      </c>
    </row>
    <row r="137" customFormat="false" ht="11.25" hidden="false" customHeight="false" outlineLevel="0" collapsed="false">
      <c r="A137" s="65" t="s">
        <v>102</v>
      </c>
      <c r="B137" s="27"/>
    </row>
    <row r="138" customFormat="false" ht="11.25" hidden="false" customHeight="false" outlineLevel="0" collapsed="false">
      <c r="A138" s="65" t="s">
        <v>103</v>
      </c>
      <c r="B138" s="27"/>
    </row>
    <row r="139" customFormat="false" ht="11.25" hidden="false" customHeight="false" outlineLevel="0" collapsed="false">
      <c r="A139" s="65" t="s">
        <v>104</v>
      </c>
      <c r="B139" s="27"/>
    </row>
    <row r="140" customFormat="false" ht="11.25" hidden="false" customHeight="false" outlineLevel="0" collapsed="false">
      <c r="A140" s="65" t="s">
        <v>23</v>
      </c>
      <c r="B140" s="27"/>
    </row>
    <row r="141" customFormat="false" ht="11.25" hidden="false" customHeight="false" outlineLevel="0" collapsed="false">
      <c r="A141" s="65" t="s">
        <v>105</v>
      </c>
      <c r="B141" s="27" t="n">
        <v>368134</v>
      </c>
    </row>
    <row r="142" customFormat="false" ht="11.25" hidden="false" customHeight="false" outlineLevel="0" collapsed="false">
      <c r="A142" s="72" t="s">
        <v>113</v>
      </c>
      <c r="B142" s="27"/>
    </row>
    <row r="143" customFormat="false" ht="11.25" hidden="false" customHeight="false" outlineLevel="0" collapsed="false">
      <c r="A143" s="65" t="s">
        <v>114</v>
      </c>
      <c r="B143" s="73" t="n">
        <f aca="false">SUM(B144:B150)</f>
        <v>161703</v>
      </c>
    </row>
    <row r="144" customFormat="false" ht="11.25" hidden="false" customHeight="false" outlineLevel="0" collapsed="false">
      <c r="A144" s="65" t="s">
        <v>115</v>
      </c>
      <c r="B144" s="27"/>
    </row>
    <row r="145" customFormat="false" ht="11.25" hidden="false" customHeight="false" outlineLevel="0" collapsed="false">
      <c r="A145" s="65" t="s">
        <v>116</v>
      </c>
      <c r="B145" s="27"/>
    </row>
    <row r="146" customFormat="false" ht="11.25" hidden="false" customHeight="false" outlineLevel="0" collapsed="false">
      <c r="A146" s="65" t="s">
        <v>117</v>
      </c>
      <c r="B146" s="27" t="n">
        <v>42688</v>
      </c>
    </row>
    <row r="147" customFormat="false" ht="11.25" hidden="false" customHeight="false" outlineLevel="0" collapsed="false">
      <c r="A147" s="65" t="s">
        <v>118</v>
      </c>
      <c r="B147" s="27" t="n">
        <v>42222</v>
      </c>
    </row>
    <row r="148" customFormat="false" ht="11.25" hidden="false" customHeight="false" outlineLevel="0" collapsed="false">
      <c r="A148" s="65" t="s">
        <v>119</v>
      </c>
      <c r="B148" s="27"/>
    </row>
    <row r="149" customFormat="false" ht="11.25" hidden="false" customHeight="false" outlineLevel="0" collapsed="false">
      <c r="A149" s="65" t="s">
        <v>120</v>
      </c>
      <c r="B149" s="27" t="n">
        <v>76793</v>
      </c>
    </row>
    <row r="150" customFormat="false" ht="11.25" hidden="false" customHeight="false" outlineLevel="0" collapsed="false">
      <c r="A150" s="65" t="s">
        <v>121</v>
      </c>
      <c r="B150" s="27"/>
    </row>
    <row r="151" customFormat="false" ht="11.25" hidden="false" customHeight="false" outlineLevel="0" collapsed="false">
      <c r="A151" s="65" t="s">
        <v>47</v>
      </c>
      <c r="B151" s="27" t="n">
        <v>1363</v>
      </c>
    </row>
    <row r="152" s="38" customFormat="true" ht="20.25" hidden="false" customHeight="true" outlineLevel="0" collapsed="false">
      <c r="A152" s="63" t="s">
        <v>122</v>
      </c>
      <c r="B152" s="75" t="n">
        <f aca="false">B75+B117+B133</f>
        <v>12851087</v>
      </c>
    </row>
    <row r="154" customFormat="false" ht="21.75" hidden="false" customHeight="true" outlineLevel="0" collapsed="false">
      <c r="A154" s="32" t="s">
        <v>123</v>
      </c>
      <c r="B154" s="76"/>
    </row>
    <row r="155" s="36" customFormat="true" ht="19.5" hidden="false" customHeight="true" outlineLevel="0" collapsed="false">
      <c r="A155" s="34" t="s">
        <v>124</v>
      </c>
      <c r="B155" s="35"/>
    </row>
    <row r="156" s="38" customFormat="true" ht="11.25" hidden="false" customHeight="false" outlineLevel="0" collapsed="false">
      <c r="A156" s="13" t="s">
        <v>125</v>
      </c>
      <c r="B156" s="37" t="n">
        <f aca="false">B157+B158</f>
        <v>579992</v>
      </c>
    </row>
    <row r="157" customFormat="false" ht="11.25" hidden="false" customHeight="false" outlineLevel="0" collapsed="false">
      <c r="A157" s="15" t="s">
        <v>126</v>
      </c>
      <c r="B157" s="27"/>
    </row>
    <row r="158" customFormat="false" ht="10.5" hidden="false" customHeight="true" outlineLevel="0" collapsed="false">
      <c r="A158" s="25" t="s">
        <v>127</v>
      </c>
      <c r="B158" s="27" t="n">
        <v>579992</v>
      </c>
    </row>
    <row r="159" s="38" customFormat="true" ht="9.75" hidden="false" customHeight="true" outlineLevel="0" collapsed="false">
      <c r="A159" s="19" t="s">
        <v>128</v>
      </c>
      <c r="B159" s="39"/>
    </row>
    <row r="160" s="38" customFormat="true" ht="11.25" hidden="false" customHeight="false" outlineLevel="0" collapsed="false">
      <c r="A160" s="13" t="s">
        <v>129</v>
      </c>
      <c r="B160" s="39"/>
    </row>
    <row r="161" s="38" customFormat="true" ht="11.25" hidden="false" customHeight="false" outlineLevel="0" collapsed="false">
      <c r="A161" s="13" t="s">
        <v>130</v>
      </c>
      <c r="B161" s="37" t="n">
        <f aca="false">B162+B163+B164+B165</f>
        <v>0</v>
      </c>
    </row>
    <row r="162" customFormat="false" ht="11.25" hidden="false" customHeight="false" outlineLevel="0" collapsed="false">
      <c r="A162" s="15" t="s">
        <v>131</v>
      </c>
      <c r="B162" s="27"/>
    </row>
    <row r="163" customFormat="false" ht="11.25" hidden="false" customHeight="false" outlineLevel="0" collapsed="false">
      <c r="A163" s="25" t="s">
        <v>132</v>
      </c>
      <c r="B163" s="27"/>
    </row>
    <row r="164" customFormat="false" ht="11.25" hidden="false" customHeight="false" outlineLevel="0" collapsed="false">
      <c r="A164" s="15" t="s">
        <v>133</v>
      </c>
      <c r="B164" s="27"/>
    </row>
    <row r="165" customFormat="false" ht="12" hidden="false" customHeight="true" outlineLevel="0" collapsed="false">
      <c r="A165" s="25" t="s">
        <v>134</v>
      </c>
      <c r="B165" s="27"/>
    </row>
    <row r="166" s="38" customFormat="true" ht="11.25" hidden="false" customHeight="false" outlineLevel="0" collapsed="false">
      <c r="A166" s="13" t="s">
        <v>135</v>
      </c>
      <c r="B166" s="37" t="n">
        <f aca="false">B167+B168</f>
        <v>487984</v>
      </c>
    </row>
    <row r="167" customFormat="false" ht="11.25" hidden="false" customHeight="false" outlineLevel="0" collapsed="false">
      <c r="A167" s="25" t="s">
        <v>136</v>
      </c>
      <c r="B167" s="27" t="n">
        <v>5584</v>
      </c>
    </row>
    <row r="168" customFormat="false" ht="11.25" hidden="false" customHeight="true" outlineLevel="0" collapsed="false">
      <c r="A168" s="25" t="s">
        <v>137</v>
      </c>
      <c r="B168" s="26" t="n">
        <f aca="false">SUM(B169:B174)</f>
        <v>482400</v>
      </c>
    </row>
    <row r="169" customFormat="false" ht="11.25" hidden="false" customHeight="true" outlineLevel="0" collapsed="false">
      <c r="A169" s="25" t="s">
        <v>138</v>
      </c>
      <c r="B169" s="27" t="n">
        <v>427400</v>
      </c>
    </row>
    <row r="170" customFormat="false" ht="22.5" hidden="false" customHeight="true" outlineLevel="0" collapsed="false">
      <c r="A170" s="25" t="s">
        <v>139</v>
      </c>
      <c r="B170" s="27" t="n">
        <v>35000</v>
      </c>
    </row>
    <row r="171" customFormat="false" ht="11.25" hidden="false" customHeight="true" outlineLevel="0" collapsed="false">
      <c r="A171" s="25" t="s">
        <v>140</v>
      </c>
      <c r="B171" s="27"/>
    </row>
    <row r="172" customFormat="false" ht="11.25" hidden="false" customHeight="true" outlineLevel="0" collapsed="false">
      <c r="A172" s="25" t="s">
        <v>141</v>
      </c>
      <c r="B172" s="27"/>
    </row>
    <row r="173" customFormat="false" ht="11.25" hidden="false" customHeight="true" outlineLevel="0" collapsed="false">
      <c r="A173" s="25" t="s">
        <v>142</v>
      </c>
      <c r="B173" s="27" t="n">
        <v>20000</v>
      </c>
    </row>
    <row r="174" customFormat="false" ht="11.25" hidden="false" customHeight="true" outlineLevel="0" collapsed="false">
      <c r="A174" s="25" t="s">
        <v>143</v>
      </c>
      <c r="B174" s="27"/>
    </row>
    <row r="175" s="38" customFormat="true" ht="11.25" hidden="false" customHeight="false" outlineLevel="0" collapsed="false">
      <c r="A175" s="19" t="s">
        <v>144</v>
      </c>
      <c r="B175" s="37" t="n">
        <f aca="false">B176+B177+B178</f>
        <v>-922269</v>
      </c>
    </row>
    <row r="176" customFormat="false" ht="11.25" hidden="false" customHeight="false" outlineLevel="0" collapsed="false">
      <c r="A176" s="25" t="s">
        <v>145</v>
      </c>
      <c r="B176" s="27" t="n">
        <v>-703183</v>
      </c>
    </row>
    <row r="177" customFormat="false" ht="11.25" hidden="false" customHeight="false" outlineLevel="0" collapsed="false">
      <c r="A177" s="25" t="s">
        <v>146</v>
      </c>
      <c r="B177" s="27" t="n">
        <v>-219086</v>
      </c>
    </row>
    <row r="178" customFormat="false" ht="11.25" hidden="false" customHeight="false" outlineLevel="0" collapsed="false">
      <c r="A178" s="25" t="s">
        <v>147</v>
      </c>
      <c r="B178" s="27"/>
    </row>
    <row r="179" s="38" customFormat="true" ht="11.25" hidden="false" customHeight="false" outlineLevel="0" collapsed="false">
      <c r="A179" s="19" t="s">
        <v>148</v>
      </c>
      <c r="B179" s="37" t="n">
        <f aca="false">B180+B181+B182+B183+B184</f>
        <v>-339373</v>
      </c>
    </row>
    <row r="180" customFormat="false" ht="11.25" hidden="false" customHeight="false" outlineLevel="0" collapsed="false">
      <c r="A180" s="25" t="s">
        <v>149</v>
      </c>
      <c r="B180" s="27" t="n">
        <v>-312098</v>
      </c>
    </row>
    <row r="181" customFormat="false" ht="11.25" hidden="false" customHeight="false" outlineLevel="0" collapsed="false">
      <c r="A181" s="25" t="s">
        <v>150</v>
      </c>
      <c r="B181" s="27" t="n">
        <v>-25475</v>
      </c>
    </row>
    <row r="182" customFormat="false" ht="12" hidden="false" customHeight="true" outlineLevel="0" collapsed="false">
      <c r="A182" s="25" t="s">
        <v>151</v>
      </c>
      <c r="B182" s="27" t="n">
        <v>-1800</v>
      </c>
    </row>
    <row r="183" customFormat="false" ht="11.25" hidden="false" customHeight="false" outlineLevel="0" collapsed="false">
      <c r="A183" s="25" t="s">
        <v>152</v>
      </c>
      <c r="B183" s="27"/>
    </row>
    <row r="184" customFormat="false" ht="11.25" hidden="false" customHeight="false" outlineLevel="0" collapsed="false">
      <c r="A184" s="25" t="s">
        <v>153</v>
      </c>
      <c r="B184" s="27"/>
    </row>
    <row r="185" s="38" customFormat="true" ht="11.25" hidden="false" customHeight="false" outlineLevel="0" collapsed="false">
      <c r="A185" s="19" t="s">
        <v>154</v>
      </c>
      <c r="B185" s="39" t="n">
        <v>-503514</v>
      </c>
    </row>
    <row r="186" s="38" customFormat="true" ht="11.25" hidden="false" customHeight="false" outlineLevel="0" collapsed="false">
      <c r="A186" s="19" t="s">
        <v>155</v>
      </c>
      <c r="B186" s="37" t="n">
        <f aca="false">SUM(B187:B192)</f>
        <v>385461</v>
      </c>
    </row>
    <row r="187" customFormat="false" ht="11.25" hidden="false" customHeight="false" outlineLevel="0" collapsed="false">
      <c r="A187" s="25" t="s">
        <v>156</v>
      </c>
      <c r="B187" s="27" t="n">
        <v>194546</v>
      </c>
    </row>
    <row r="188" customFormat="false" ht="11.25" hidden="false" customHeight="false" outlineLevel="0" collapsed="false">
      <c r="A188" s="25" t="s">
        <v>157</v>
      </c>
      <c r="B188" s="27"/>
    </row>
    <row r="189" customFormat="false" ht="11.25" hidden="false" customHeight="false" outlineLevel="0" collapsed="false">
      <c r="A189" s="25" t="s">
        <v>158</v>
      </c>
      <c r="B189" s="27"/>
    </row>
    <row r="190" customFormat="false" ht="11.25" hidden="false" customHeight="false" outlineLevel="0" collapsed="false">
      <c r="A190" s="25" t="s">
        <v>159</v>
      </c>
      <c r="B190" s="27" t="n">
        <v>190915</v>
      </c>
    </row>
    <row r="191" customFormat="false" ht="11.25" hidden="false" customHeight="false" outlineLevel="0" collapsed="false">
      <c r="A191" s="25" t="s">
        <v>160</v>
      </c>
      <c r="B191" s="27"/>
    </row>
    <row r="192" customFormat="false" ht="11.25" hidden="false" customHeight="false" outlineLevel="0" collapsed="false">
      <c r="A192" s="25" t="s">
        <v>161</v>
      </c>
      <c r="B192" s="27"/>
    </row>
    <row r="193" s="38" customFormat="true" ht="11.25" hidden="false" customHeight="false" outlineLevel="0" collapsed="false">
      <c r="A193" s="19" t="s">
        <v>162</v>
      </c>
      <c r="B193" s="39"/>
    </row>
    <row r="194" s="38" customFormat="true" ht="11.25" hidden="false" customHeight="false" outlineLevel="0" collapsed="false">
      <c r="A194" s="19" t="s">
        <v>163</v>
      </c>
      <c r="B194" s="37" t="n">
        <f aca="false">B195+B196</f>
        <v>177964</v>
      </c>
    </row>
    <row r="195" customFormat="false" ht="11.25" hidden="false" customHeight="false" outlineLevel="0" collapsed="false">
      <c r="A195" s="25" t="s">
        <v>164</v>
      </c>
      <c r="B195" s="27"/>
    </row>
    <row r="196" customFormat="false" ht="11.25" hidden="false" customHeight="false" outlineLevel="0" collapsed="false">
      <c r="A196" s="25" t="s">
        <v>165</v>
      </c>
      <c r="B196" s="27" t="n">
        <v>177964</v>
      </c>
    </row>
    <row r="197" s="38" customFormat="true" ht="11.25" hidden="false" customHeight="false" outlineLevel="0" collapsed="false">
      <c r="A197" s="19" t="s">
        <v>166</v>
      </c>
      <c r="B197" s="37" t="n">
        <f aca="false">B198+B199</f>
        <v>0</v>
      </c>
    </row>
    <row r="198" customFormat="false" ht="11.25" hidden="false" customHeight="false" outlineLevel="0" collapsed="false">
      <c r="A198" s="25" t="s">
        <v>167</v>
      </c>
      <c r="B198" s="27" t="n">
        <v>0</v>
      </c>
    </row>
    <row r="199" customFormat="false" ht="11.25" hidden="false" customHeight="false" outlineLevel="0" collapsed="false">
      <c r="A199" s="25" t="s">
        <v>168</v>
      </c>
      <c r="B199" s="27"/>
    </row>
    <row r="200" customFormat="false" ht="22.5" hidden="false" customHeight="false" outlineLevel="0" collapsed="false">
      <c r="A200" s="40" t="s">
        <v>169</v>
      </c>
      <c r="B200" s="41" t="n">
        <f aca="false">B156+B159+B160+B161+B166+B175+B179+B185+B186+B193+B194+B197</f>
        <v>-133755</v>
      </c>
    </row>
    <row r="201" customFormat="false" ht="11.25" hidden="false" customHeight="false" outlineLevel="0" collapsed="false">
      <c r="A201" s="25" t="s">
        <v>170</v>
      </c>
      <c r="B201" s="26" t="n">
        <f aca="false">B202+B205</f>
        <v>19955</v>
      </c>
    </row>
    <row r="202" customFormat="false" ht="11.25" hidden="false" customHeight="false" outlineLevel="0" collapsed="false">
      <c r="A202" s="25" t="s">
        <v>171</v>
      </c>
      <c r="B202" s="26" t="n">
        <f aca="false">B203+B204</f>
        <v>0</v>
      </c>
    </row>
    <row r="203" customFormat="false" ht="11.25" hidden="false" customHeight="false" outlineLevel="0" collapsed="false">
      <c r="A203" s="25" t="s">
        <v>172</v>
      </c>
      <c r="B203" s="27"/>
    </row>
    <row r="204" customFormat="false" ht="11.25" hidden="false" customHeight="false" outlineLevel="0" collapsed="false">
      <c r="A204" s="25" t="s">
        <v>173</v>
      </c>
      <c r="B204" s="27"/>
    </row>
    <row r="205" customFormat="false" ht="11.25" hidden="false" customHeight="false" outlineLevel="0" collapsed="false">
      <c r="A205" s="25" t="s">
        <v>174</v>
      </c>
      <c r="B205" s="26" t="n">
        <f aca="false">B206+B207</f>
        <v>19955</v>
      </c>
    </row>
    <row r="206" customFormat="false" ht="11.25" hidden="false" customHeight="false" outlineLevel="0" collapsed="false">
      <c r="A206" s="25" t="s">
        <v>175</v>
      </c>
      <c r="B206" s="27"/>
    </row>
    <row r="207" customFormat="false" ht="11.25" hidden="false" customHeight="false" outlineLevel="0" collapsed="false">
      <c r="A207" s="25" t="s">
        <v>176</v>
      </c>
      <c r="B207" s="27" t="n">
        <v>19955</v>
      </c>
    </row>
    <row r="208" customFormat="false" ht="11.25" hidden="false" customHeight="false" outlineLevel="0" collapsed="false">
      <c r="A208" s="25" t="s">
        <v>177</v>
      </c>
      <c r="B208" s="26" t="n">
        <f aca="false">B209+B210+B211</f>
        <v>0</v>
      </c>
    </row>
    <row r="209" customFormat="false" ht="11.25" hidden="false" customHeight="false" outlineLevel="0" collapsed="false">
      <c r="A209" s="25" t="s">
        <v>178</v>
      </c>
      <c r="B209" s="27"/>
    </row>
    <row r="210" customFormat="false" ht="11.25" hidden="false" customHeight="false" outlineLevel="0" collapsed="false">
      <c r="A210" s="25" t="s">
        <v>179</v>
      </c>
      <c r="B210" s="27"/>
    </row>
    <row r="211" customFormat="false" ht="11.25" hidden="false" customHeight="false" outlineLevel="0" collapsed="false">
      <c r="A211" s="25" t="s">
        <v>180</v>
      </c>
      <c r="B211" s="27"/>
    </row>
    <row r="212" customFormat="false" ht="11.25" hidden="false" customHeight="false" outlineLevel="0" collapsed="false">
      <c r="A212" s="25" t="s">
        <v>181</v>
      </c>
      <c r="B212" s="26" t="n">
        <f aca="false">B213+B214</f>
        <v>0</v>
      </c>
    </row>
    <row r="213" customFormat="false" ht="11.25" hidden="false" customHeight="false" outlineLevel="0" collapsed="false">
      <c r="A213" s="25" t="s">
        <v>182</v>
      </c>
      <c r="B213" s="27"/>
    </row>
    <row r="214" customFormat="false" ht="12" hidden="false" customHeight="true" outlineLevel="0" collapsed="false">
      <c r="A214" s="25" t="s">
        <v>183</v>
      </c>
      <c r="B214" s="27"/>
    </row>
    <row r="215" customFormat="false" ht="11.25" hidden="false" customHeight="false" outlineLevel="0" collapsed="false">
      <c r="A215" s="25" t="s">
        <v>184</v>
      </c>
      <c r="B215" s="27"/>
    </row>
    <row r="216" customFormat="false" ht="12.75" hidden="false" customHeight="true" outlineLevel="0" collapsed="false">
      <c r="A216" s="25" t="s">
        <v>185</v>
      </c>
      <c r="B216" s="26" t="n">
        <f aca="false">B217+B218</f>
        <v>1200</v>
      </c>
    </row>
    <row r="217" customFormat="false" ht="11.25" hidden="false" customHeight="false" outlineLevel="0" collapsed="false">
      <c r="A217" s="25" t="s">
        <v>164</v>
      </c>
      <c r="B217" s="27"/>
    </row>
    <row r="218" customFormat="false" ht="11.25" hidden="false" customHeight="false" outlineLevel="0" collapsed="false">
      <c r="A218" s="25" t="s">
        <v>165</v>
      </c>
      <c r="B218" s="27" t="n">
        <v>1200</v>
      </c>
    </row>
    <row r="219" customFormat="false" ht="15" hidden="false" customHeight="true" outlineLevel="0" collapsed="false">
      <c r="A219" s="40" t="s">
        <v>186</v>
      </c>
      <c r="B219" s="41" t="n">
        <f aca="false">B201+B208+B212+B215+B216</f>
        <v>21155</v>
      </c>
    </row>
    <row r="220" customFormat="false" ht="18.75" hidden="false" customHeight="true" outlineLevel="0" collapsed="false">
      <c r="A220" s="40" t="s">
        <v>187</v>
      </c>
      <c r="B220" s="41" t="n">
        <f aca="false">B200+B219</f>
        <v>-112600</v>
      </c>
    </row>
    <row r="221" customFormat="false" ht="11.25" hidden="false" customHeight="false" outlineLevel="0" collapsed="false">
      <c r="A221" s="25" t="s">
        <v>188</v>
      </c>
      <c r="B221" s="27"/>
    </row>
    <row r="222" customFormat="false" ht="22.5" hidden="false" customHeight="false" outlineLevel="0" collapsed="false">
      <c r="A222" s="40" t="s">
        <v>189</v>
      </c>
      <c r="B222" s="41" t="n">
        <f aca="false">B220+B221</f>
        <v>-112600</v>
      </c>
    </row>
    <row r="223" customFormat="false" ht="11.25" hidden="false" customHeight="false" outlineLevel="0" collapsed="false">
      <c r="A223" s="19" t="s">
        <v>190</v>
      </c>
      <c r="B223" s="27"/>
    </row>
    <row r="224" customFormat="false" ht="22.5" hidden="false" customHeight="false" outlineLevel="0" collapsed="false">
      <c r="A224" s="25" t="s">
        <v>191</v>
      </c>
      <c r="B224" s="27"/>
    </row>
    <row r="225" customFormat="false" ht="19.5" hidden="false" customHeight="true" outlineLevel="0" collapsed="false">
      <c r="A225" s="40" t="s">
        <v>192</v>
      </c>
      <c r="B225" s="41" t="n">
        <f aca="false">B222+B224</f>
        <v>-112600</v>
      </c>
    </row>
  </sheetData>
  <mergeCells count="2">
    <mergeCell ref="A73:A74"/>
    <mergeCell ref="B73:B74"/>
  </mergeCells>
  <dataValidations count="3">
    <dataValidation allowBlank="true" error="Sólo datos sin decimales" errorStyle="stop" operator="between" showDropDown="false" showErrorMessage="true" showInputMessage="true" sqref="B8:B71" type="whole">
      <formula1>-200000000000</formula1>
      <formula2>200000000000</formula2>
    </dataValidation>
    <dataValidation allowBlank="true" error="Sólo datos con decimales" errorStyle="stop" operator="between" showDropDown="false" showErrorMessage="true" showInputMessage="true" sqref="B75:B152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6:B225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315277777777778" right="0.433333333333333" top="0.7875" bottom="0.590277777777778" header="0.511805555555555" footer="0.511805555555555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65" man="true" max="16383" min="0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25"/>
  <sheetViews>
    <sheetView showFormulas="false" showGridLines="false" showRowColHeaders="true" showZeros="true" rightToLeft="false" tabSelected="false" showOutlineSymbols="true" defaultGridColor="true" view="normal" topLeftCell="A190" colorId="64" zoomScale="115" zoomScaleNormal="115" zoomScalePageLayoutView="100" workbookViewId="0">
      <selection pane="topLeft" activeCell="A2" activeCellId="0" sqref="A2"/>
    </sheetView>
  </sheetViews>
  <sheetFormatPr defaultColWidth="13.03125" defaultRowHeight="11.25" zeroHeight="false" outlineLevelRow="0" outlineLevelCol="0"/>
  <cols>
    <col collapsed="false" customWidth="true" hidden="false" outlineLevel="0" max="1" min="1" style="42" width="59.57"/>
    <col collapsed="false" customWidth="true" hidden="false" outlineLevel="0" max="2" min="2" style="42" width="10.71"/>
    <col collapsed="false" customWidth="false" hidden="false" outlineLevel="0" max="1024" min="3" style="42" width="13.02"/>
  </cols>
  <sheetData>
    <row r="1" s="4" customFormat="true" ht="12" hidden="false" customHeight="false" outlineLevel="0" collapsed="false">
      <c r="A1" s="2" t="s">
        <v>202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80" customFormat="true" ht="27" hidden="false" customHeight="true" outlineLevel="0" collapsed="false">
      <c r="A7" s="78" t="s">
        <v>3</v>
      </c>
      <c r="B7" s="79"/>
    </row>
    <row r="8" s="50" customFormat="true" ht="18" hidden="false" customHeight="true" outlineLevel="0" collapsed="false">
      <c r="A8" s="81" t="s">
        <v>4</v>
      </c>
      <c r="B8" s="82" t="n">
        <f aca="false">B9+B16+B20+B23+B29+B36+B37+B35</f>
        <v>9323476</v>
      </c>
    </row>
    <row r="9" s="50" customFormat="true" ht="11.25" hidden="false" customHeight="false" outlineLevel="0" collapsed="false">
      <c r="A9" s="83" t="s">
        <v>5</v>
      </c>
      <c r="B9" s="82" t="n">
        <f aca="false">SUM(B10:B15)</f>
        <v>2721756</v>
      </c>
    </row>
    <row r="10" customFormat="false" ht="11.25" hidden="false" customHeight="false" outlineLevel="0" collapsed="false">
      <c r="A10" s="84" t="s">
        <v>6</v>
      </c>
      <c r="B10" s="85"/>
    </row>
    <row r="11" customFormat="false" ht="11.25" hidden="false" customHeight="false" outlineLevel="0" collapsed="false">
      <c r="A11" s="84" t="s">
        <v>7</v>
      </c>
      <c r="B11" s="85"/>
    </row>
    <row r="12" customFormat="false" ht="11.25" hidden="false" customHeight="false" outlineLevel="0" collapsed="false">
      <c r="A12" s="84" t="s">
        <v>8</v>
      </c>
      <c r="B12" s="85" t="n">
        <v>7329</v>
      </c>
    </row>
    <row r="13" customFormat="false" ht="11.25" hidden="false" customHeight="false" outlineLevel="0" collapsed="false">
      <c r="A13" s="84" t="s">
        <v>9</v>
      </c>
      <c r="B13" s="85"/>
    </row>
    <row r="14" customFormat="false" ht="11.25" hidden="false" customHeight="false" outlineLevel="0" collapsed="false">
      <c r="A14" s="84" t="s">
        <v>10</v>
      </c>
      <c r="B14" s="85"/>
    </row>
    <row r="15" customFormat="false" ht="11.25" hidden="false" customHeight="false" outlineLevel="0" collapsed="false">
      <c r="A15" s="84" t="s">
        <v>11</v>
      </c>
      <c r="B15" s="85" t="n">
        <v>2714427</v>
      </c>
    </row>
    <row r="16" s="50" customFormat="true" ht="11.25" hidden="false" customHeight="false" outlineLevel="0" collapsed="false">
      <c r="A16" s="83" t="s">
        <v>12</v>
      </c>
      <c r="B16" s="82" t="n">
        <f aca="false">SUM(B17:B19)</f>
        <v>203697</v>
      </c>
    </row>
    <row r="17" customFormat="false" ht="11.25" hidden="false" customHeight="false" outlineLevel="0" collapsed="false">
      <c r="A17" s="84" t="s">
        <v>13</v>
      </c>
      <c r="B17" s="85"/>
    </row>
    <row r="18" customFormat="false" ht="11.25" hidden="false" customHeight="false" outlineLevel="0" collapsed="false">
      <c r="A18" s="86" t="s">
        <v>203</v>
      </c>
      <c r="B18" s="85" t="n">
        <v>190197</v>
      </c>
    </row>
    <row r="19" customFormat="false" ht="11.25" hidden="false" customHeight="false" outlineLevel="0" collapsed="false">
      <c r="A19" s="84" t="s">
        <v>15</v>
      </c>
      <c r="B19" s="85" t="n">
        <v>13500</v>
      </c>
    </row>
    <row r="20" s="50" customFormat="true" ht="11.25" hidden="false" customHeight="false" outlineLevel="0" collapsed="false">
      <c r="A20" s="83" t="s">
        <v>16</v>
      </c>
      <c r="B20" s="82" t="n">
        <f aca="false">B21+B22</f>
        <v>4918284</v>
      </c>
    </row>
    <row r="21" customFormat="false" ht="11.25" hidden="false" customHeight="false" outlineLevel="0" collapsed="false">
      <c r="A21" s="84" t="s">
        <v>17</v>
      </c>
      <c r="B21" s="85" t="n">
        <v>338663</v>
      </c>
    </row>
    <row r="22" customFormat="false" ht="11.25" hidden="false" customHeight="false" outlineLevel="0" collapsed="false">
      <c r="A22" s="86" t="s">
        <v>204</v>
      </c>
      <c r="B22" s="85" t="n">
        <v>4579621</v>
      </c>
    </row>
    <row r="23" s="50" customFormat="true" ht="11.25" hidden="false" customHeight="false" outlineLevel="0" collapsed="false">
      <c r="A23" s="87" t="s">
        <v>19</v>
      </c>
      <c r="B23" s="82" t="n">
        <f aca="false">SUM(B24:B28)</f>
        <v>0</v>
      </c>
    </row>
    <row r="24" customFormat="false" ht="11.25" hidden="false" customHeight="false" outlineLevel="0" collapsed="false">
      <c r="A24" s="84" t="s">
        <v>20</v>
      </c>
      <c r="B24" s="85"/>
    </row>
    <row r="25" customFormat="false" ht="11.25" hidden="false" customHeight="false" outlineLevel="0" collapsed="false">
      <c r="A25" s="84" t="s">
        <v>21</v>
      </c>
      <c r="B25" s="85"/>
    </row>
    <row r="26" customFormat="false" ht="11.25" hidden="false" customHeight="false" outlineLevel="0" collapsed="false">
      <c r="A26" s="84" t="s">
        <v>22</v>
      </c>
      <c r="B26" s="85"/>
    </row>
    <row r="27" customFormat="false" ht="11.25" hidden="false" customHeight="false" outlineLevel="0" collapsed="false">
      <c r="A27" s="84" t="s">
        <v>23</v>
      </c>
      <c r="B27" s="85"/>
    </row>
    <row r="28" customFormat="false" ht="11.25" hidden="false" customHeight="false" outlineLevel="0" collapsed="false">
      <c r="A28" s="84" t="s">
        <v>24</v>
      </c>
      <c r="B28" s="85"/>
    </row>
    <row r="29" s="50" customFormat="true" ht="11.25" hidden="false" customHeight="false" outlineLevel="0" collapsed="false">
      <c r="A29" s="83" t="s">
        <v>25</v>
      </c>
      <c r="B29" s="82" t="n">
        <f aca="false">SUM(B30:B34)</f>
        <v>1479739</v>
      </c>
    </row>
    <row r="30" customFormat="false" ht="11.25" hidden="false" customHeight="false" outlineLevel="0" collapsed="false">
      <c r="A30" s="84" t="s">
        <v>20</v>
      </c>
      <c r="B30" s="85"/>
    </row>
    <row r="31" customFormat="false" ht="11.25" hidden="false" customHeight="false" outlineLevel="0" collapsed="false">
      <c r="A31" s="84" t="s">
        <v>26</v>
      </c>
      <c r="B31" s="85" t="n">
        <v>1475770</v>
      </c>
    </row>
    <row r="32" customFormat="false" ht="11.25" hidden="false" customHeight="false" outlineLevel="0" collapsed="false">
      <c r="A32" s="84" t="s">
        <v>22</v>
      </c>
      <c r="B32" s="85"/>
    </row>
    <row r="33" customFormat="false" ht="11.25" hidden="false" customHeight="false" outlineLevel="0" collapsed="false">
      <c r="A33" s="84" t="s">
        <v>23</v>
      </c>
      <c r="B33" s="85"/>
    </row>
    <row r="34" customFormat="false" ht="11.25" hidden="false" customHeight="false" outlineLevel="0" collapsed="false">
      <c r="A34" s="84" t="s">
        <v>24</v>
      </c>
      <c r="B34" s="85" t="n">
        <v>3969</v>
      </c>
    </row>
    <row r="35" customFormat="false" ht="11.25" hidden="false" customHeight="false" outlineLevel="0" collapsed="false">
      <c r="A35" s="83" t="s">
        <v>197</v>
      </c>
      <c r="B35" s="85"/>
    </row>
    <row r="36" s="50" customFormat="true" ht="11.25" hidden="false" customHeight="false" outlineLevel="0" collapsed="false">
      <c r="A36" s="83" t="s">
        <v>198</v>
      </c>
      <c r="B36" s="85"/>
    </row>
    <row r="37" s="50" customFormat="true" ht="11.25" hidden="false" customHeight="false" outlineLevel="0" collapsed="false">
      <c r="A37" s="83" t="s">
        <v>199</v>
      </c>
      <c r="B37" s="85"/>
    </row>
    <row r="38" s="50" customFormat="true" ht="18.75" hidden="false" customHeight="true" outlineLevel="0" collapsed="false">
      <c r="A38" s="81" t="s">
        <v>28</v>
      </c>
      <c r="B38" s="82" t="n">
        <f aca="false">B39+B40+B47+B55+B61+B67+B68</f>
        <v>4125452</v>
      </c>
    </row>
    <row r="39" s="50" customFormat="true" ht="11.25" hidden="false" customHeight="false" outlineLevel="0" collapsed="false">
      <c r="A39" s="83" t="s">
        <v>29</v>
      </c>
      <c r="B39" s="88"/>
    </row>
    <row r="40" s="50" customFormat="true" ht="11.25" hidden="false" customHeight="false" outlineLevel="0" collapsed="false">
      <c r="A40" s="83" t="s">
        <v>30</v>
      </c>
      <c r="B40" s="82" t="n">
        <f aca="false">SUM(B41:B46)</f>
        <v>0</v>
      </c>
    </row>
    <row r="41" customFormat="false" ht="11.25" hidden="false" customHeight="false" outlineLevel="0" collapsed="false">
      <c r="A41" s="84" t="s">
        <v>31</v>
      </c>
      <c r="B41" s="85"/>
    </row>
    <row r="42" customFormat="false" ht="11.25" hidden="false" customHeight="false" outlineLevel="0" collapsed="false">
      <c r="A42" s="84" t="s">
        <v>32</v>
      </c>
      <c r="B42" s="85"/>
    </row>
    <row r="43" customFormat="false" ht="11.25" hidden="false" customHeight="false" outlineLevel="0" collapsed="false">
      <c r="A43" s="84" t="s">
        <v>33</v>
      </c>
      <c r="B43" s="85"/>
    </row>
    <row r="44" customFormat="false" ht="11.25" hidden="false" customHeight="false" outlineLevel="0" collapsed="false">
      <c r="A44" s="84" t="s">
        <v>34</v>
      </c>
      <c r="B44" s="85"/>
    </row>
    <row r="45" customFormat="false" ht="11.25" hidden="false" customHeight="false" outlineLevel="0" collapsed="false">
      <c r="A45" s="86" t="s">
        <v>205</v>
      </c>
      <c r="B45" s="85"/>
    </row>
    <row r="46" customFormat="false" ht="11.25" hidden="false" customHeight="false" outlineLevel="0" collapsed="false">
      <c r="A46" s="84" t="s">
        <v>36</v>
      </c>
      <c r="B46" s="85"/>
    </row>
    <row r="47" s="50" customFormat="true" ht="11.25" hidden="false" customHeight="false" outlineLevel="0" collapsed="false">
      <c r="A47" s="83" t="s">
        <v>37</v>
      </c>
      <c r="B47" s="82" t="n">
        <f aca="false">SUM(B48:B54)</f>
        <v>685301</v>
      </c>
    </row>
    <row r="48" customFormat="false" ht="11.25" hidden="false" customHeight="false" outlineLevel="0" collapsed="false">
      <c r="A48" s="84" t="s">
        <v>38</v>
      </c>
      <c r="B48" s="85" t="n">
        <v>170816</v>
      </c>
    </row>
    <row r="49" customFormat="false" ht="11.25" hidden="false" customHeight="false" outlineLevel="0" collapsed="false">
      <c r="A49" s="84" t="s">
        <v>39</v>
      </c>
      <c r="B49" s="85"/>
    </row>
    <row r="50" customFormat="false" ht="11.25" hidden="false" customHeight="false" outlineLevel="0" collapsed="false">
      <c r="A50" s="84" t="s">
        <v>40</v>
      </c>
      <c r="B50" s="85"/>
    </row>
    <row r="51" customFormat="false" ht="11.25" hidden="false" customHeight="false" outlineLevel="0" collapsed="false">
      <c r="A51" s="84" t="s">
        <v>41</v>
      </c>
      <c r="B51" s="85" t="n">
        <v>98</v>
      </c>
    </row>
    <row r="52" customFormat="false" ht="11.25" hidden="false" customHeight="false" outlineLevel="0" collapsed="false">
      <c r="A52" s="84" t="s">
        <v>42</v>
      </c>
      <c r="B52" s="85" t="n">
        <v>128643</v>
      </c>
    </row>
    <row r="53" customFormat="false" ht="11.25" hidden="false" customHeight="false" outlineLevel="0" collapsed="false">
      <c r="A53" s="84" t="s">
        <v>43</v>
      </c>
      <c r="B53" s="85" t="n">
        <v>385744</v>
      </c>
    </row>
    <row r="54" customFormat="false" ht="11.25" hidden="false" customHeight="false" outlineLevel="0" collapsed="false">
      <c r="A54" s="84" t="s">
        <v>44</v>
      </c>
      <c r="B54" s="85"/>
    </row>
    <row r="55" s="50" customFormat="true" ht="11.25" hidden="false" customHeight="false" outlineLevel="0" collapsed="false">
      <c r="A55" s="87" t="s">
        <v>45</v>
      </c>
      <c r="B55" s="82" t="n">
        <f aca="false">SUM(B56:B60)</f>
        <v>0</v>
      </c>
    </row>
    <row r="56" customFormat="false" ht="11.25" hidden="false" customHeight="false" outlineLevel="0" collapsed="false">
      <c r="A56" s="84" t="s">
        <v>20</v>
      </c>
      <c r="B56" s="85"/>
    </row>
    <row r="57" customFormat="false" ht="11.25" hidden="false" customHeight="false" outlineLevel="0" collapsed="false">
      <c r="A57" s="84" t="s">
        <v>21</v>
      </c>
      <c r="B57" s="85"/>
    </row>
    <row r="58" customFormat="false" ht="11.25" hidden="false" customHeight="false" outlineLevel="0" collapsed="false">
      <c r="A58" s="84" t="s">
        <v>22</v>
      </c>
      <c r="B58" s="85"/>
    </row>
    <row r="59" customFormat="false" ht="11.25" hidden="false" customHeight="false" outlineLevel="0" collapsed="false">
      <c r="A59" s="84" t="s">
        <v>23</v>
      </c>
      <c r="B59" s="85"/>
    </row>
    <row r="60" customFormat="false" ht="11.25" hidden="false" customHeight="false" outlineLevel="0" collapsed="false">
      <c r="A60" s="84" t="s">
        <v>24</v>
      </c>
      <c r="B60" s="85"/>
    </row>
    <row r="61" s="50" customFormat="true" ht="11.25" hidden="false" customHeight="false" outlineLevel="0" collapsed="false">
      <c r="A61" s="83" t="s">
        <v>46</v>
      </c>
      <c r="B61" s="82" t="n">
        <f aca="false">SUM(B62:B66)</f>
        <v>218959</v>
      </c>
    </row>
    <row r="62" customFormat="false" ht="11.25" hidden="false" customHeight="false" outlineLevel="0" collapsed="false">
      <c r="A62" s="84" t="s">
        <v>20</v>
      </c>
      <c r="B62" s="85"/>
    </row>
    <row r="63" customFormat="false" ht="11.25" hidden="false" customHeight="false" outlineLevel="0" collapsed="false">
      <c r="A63" s="84" t="s">
        <v>21</v>
      </c>
      <c r="B63" s="85" t="n">
        <v>218959</v>
      </c>
    </row>
    <row r="64" customFormat="false" ht="11.25" hidden="false" customHeight="false" outlineLevel="0" collapsed="false">
      <c r="A64" s="84" t="s">
        <v>22</v>
      </c>
      <c r="B64" s="85"/>
    </row>
    <row r="65" customFormat="false" ht="11.25" hidden="false" customHeight="false" outlineLevel="0" collapsed="false">
      <c r="A65" s="84" t="s">
        <v>23</v>
      </c>
      <c r="B65" s="85"/>
    </row>
    <row r="66" customFormat="false" ht="11.25" hidden="false" customHeight="false" outlineLevel="0" collapsed="false">
      <c r="A66" s="84" t="s">
        <v>24</v>
      </c>
      <c r="B66" s="85"/>
    </row>
    <row r="67" s="50" customFormat="true" ht="11.25" hidden="false" customHeight="false" outlineLevel="0" collapsed="false">
      <c r="A67" s="83" t="s">
        <v>47</v>
      </c>
      <c r="B67" s="88" t="n">
        <v>4026</v>
      </c>
    </row>
    <row r="68" s="50" customFormat="true" ht="11.25" hidden="false" customHeight="false" outlineLevel="0" collapsed="false">
      <c r="A68" s="83" t="s">
        <v>48</v>
      </c>
      <c r="B68" s="82" t="n">
        <f aca="false">B69+B70</f>
        <v>3217166</v>
      </c>
    </row>
    <row r="69" customFormat="false" ht="11.25" hidden="false" customHeight="false" outlineLevel="0" collapsed="false">
      <c r="A69" s="84" t="s">
        <v>49</v>
      </c>
      <c r="B69" s="85" t="n">
        <v>3217166</v>
      </c>
    </row>
    <row r="70" customFormat="false" ht="11.25" hidden="false" customHeight="false" outlineLevel="0" collapsed="false">
      <c r="A70" s="84" t="s">
        <v>50</v>
      </c>
      <c r="B70" s="85"/>
    </row>
    <row r="71" s="50" customFormat="true" ht="19.5" hidden="false" customHeight="true" outlineLevel="0" collapsed="false">
      <c r="A71" s="81" t="s">
        <v>51</v>
      </c>
      <c r="B71" s="82" t="n">
        <f aca="false">B8+B38</f>
        <v>13448928</v>
      </c>
    </row>
    <row r="72" s="50" customFormat="true" ht="11.25" hidden="false" customHeight="false" outlineLevel="0" collapsed="false">
      <c r="A72" s="89"/>
      <c r="B72" s="90"/>
    </row>
    <row r="73" customFormat="false" ht="12.75" hidden="false" customHeight="true" outlineLevel="0" collapsed="false">
      <c r="A73" s="91" t="s">
        <v>52</v>
      </c>
      <c r="B73" s="92"/>
    </row>
    <row r="74" s="50" customFormat="true" ht="11.25" hidden="false" customHeight="true" outlineLevel="0" collapsed="false">
      <c r="A74" s="91"/>
      <c r="B74" s="92"/>
    </row>
    <row r="75" s="50" customFormat="true" ht="18" hidden="false" customHeight="true" outlineLevel="0" collapsed="false">
      <c r="A75" s="81" t="s">
        <v>53</v>
      </c>
      <c r="B75" s="82" t="n">
        <f aca="false">B76+B104+B108</f>
        <v>11774322</v>
      </c>
    </row>
    <row r="76" s="50" customFormat="true" ht="11.25" hidden="false" customHeight="false" outlineLevel="0" collapsed="false">
      <c r="A76" s="83" t="s">
        <v>54</v>
      </c>
      <c r="B76" s="82" t="n">
        <f aca="false">B77+B86+B87-ABS(B90)+B91+B94+B101-ABS(B102)+B103</f>
        <v>8244393</v>
      </c>
    </row>
    <row r="77" customFormat="false" ht="11.25" hidden="false" customHeight="false" outlineLevel="0" collapsed="false">
      <c r="A77" s="84" t="s">
        <v>55</v>
      </c>
      <c r="B77" s="93" t="n">
        <f aca="false">B78+B82</f>
        <v>8634441</v>
      </c>
    </row>
    <row r="78" customFormat="false" ht="11.25" hidden="false" customHeight="false" outlineLevel="0" collapsed="false">
      <c r="A78" s="84" t="s">
        <v>56</v>
      </c>
      <c r="B78" s="93" t="n">
        <f aca="false">SUM(B79:B81)</f>
        <v>8634441</v>
      </c>
    </row>
    <row r="79" customFormat="false" ht="11.25" hidden="false" customHeight="false" outlineLevel="0" collapsed="false">
      <c r="A79" s="84" t="s">
        <v>57</v>
      </c>
      <c r="B79" s="85"/>
    </row>
    <row r="80" customFormat="false" ht="12.75" hidden="false" customHeight="true" outlineLevel="0" collapsed="false">
      <c r="A80" s="94" t="s">
        <v>58</v>
      </c>
      <c r="B80" s="85" t="n">
        <v>8634441</v>
      </c>
    </row>
    <row r="81" customFormat="false" ht="11.25" hidden="false" customHeight="false" outlineLevel="0" collapsed="false">
      <c r="A81" s="84" t="s">
        <v>59</v>
      </c>
      <c r="B81" s="85"/>
    </row>
    <row r="82" customFormat="false" ht="11.25" hidden="false" customHeight="false" outlineLevel="0" collapsed="false">
      <c r="A82" s="84" t="s">
        <v>60</v>
      </c>
      <c r="B82" s="93" t="n">
        <f aca="false">SUM(B83:B85)</f>
        <v>0</v>
      </c>
    </row>
    <row r="83" customFormat="false" ht="11.25" hidden="false" customHeight="false" outlineLevel="0" collapsed="false">
      <c r="A83" s="84" t="s">
        <v>61</v>
      </c>
      <c r="B83" s="85"/>
    </row>
    <row r="84" customFormat="false" ht="11.25" hidden="false" customHeight="false" outlineLevel="0" collapsed="false">
      <c r="A84" s="84" t="s">
        <v>62</v>
      </c>
      <c r="B84" s="85"/>
    </row>
    <row r="85" customFormat="false" ht="11.25" hidden="false" customHeight="false" outlineLevel="0" collapsed="false">
      <c r="A85" s="84" t="s">
        <v>63</v>
      </c>
      <c r="B85" s="85"/>
    </row>
    <row r="86" customFormat="false" ht="11.25" hidden="false" customHeight="false" outlineLevel="0" collapsed="false">
      <c r="A86" s="84" t="s">
        <v>64</v>
      </c>
      <c r="B86" s="85" t="n">
        <v>114192</v>
      </c>
    </row>
    <row r="87" customFormat="false" ht="11.25" hidden="false" customHeight="false" outlineLevel="0" collapsed="false">
      <c r="A87" s="84" t="s">
        <v>65</v>
      </c>
      <c r="B87" s="95" t="n">
        <f aca="false">B88+B89</f>
        <v>408343</v>
      </c>
    </row>
    <row r="88" customFormat="false" ht="11.25" hidden="false" customHeight="false" outlineLevel="0" collapsed="false">
      <c r="A88" s="84" t="s">
        <v>66</v>
      </c>
      <c r="B88" s="85"/>
    </row>
    <row r="89" customFormat="false" ht="11.25" hidden="false" customHeight="false" outlineLevel="0" collapsed="false">
      <c r="A89" s="84" t="s">
        <v>67</v>
      </c>
      <c r="B89" s="85" t="n">
        <v>408343</v>
      </c>
    </row>
    <row r="90" customFormat="false" ht="11.25" hidden="false" customHeight="false" outlineLevel="0" collapsed="false">
      <c r="A90" s="86" t="s">
        <v>206</v>
      </c>
      <c r="B90" s="85"/>
    </row>
    <row r="91" customFormat="false" ht="11.25" hidden="false" customHeight="false" outlineLevel="0" collapsed="false">
      <c r="A91" s="84" t="s">
        <v>69</v>
      </c>
      <c r="B91" s="95" t="n">
        <f aca="false">B92-ABS(B93)</f>
        <v>-634236</v>
      </c>
    </row>
    <row r="92" customFormat="false" ht="11.25" hidden="false" customHeight="false" outlineLevel="0" collapsed="false">
      <c r="A92" s="84" t="s">
        <v>70</v>
      </c>
      <c r="B92" s="85"/>
    </row>
    <row r="93" customFormat="false" ht="11.25" hidden="false" customHeight="false" outlineLevel="0" collapsed="false">
      <c r="A93" s="84" t="s">
        <v>71</v>
      </c>
      <c r="B93" s="85" t="n">
        <v>-634236</v>
      </c>
    </row>
    <row r="94" customFormat="false" ht="11.25" hidden="false" customHeight="false" outlineLevel="0" collapsed="false">
      <c r="A94" s="84" t="s">
        <v>72</v>
      </c>
      <c r="B94" s="93" t="n">
        <f aca="false">SUM(B95:B100)</f>
        <v>0</v>
      </c>
    </row>
    <row r="95" customFormat="false" ht="11.25" hidden="false" customHeight="false" outlineLevel="0" collapsed="false">
      <c r="A95" s="84" t="s">
        <v>73</v>
      </c>
      <c r="B95" s="85"/>
    </row>
    <row r="96" customFormat="false" ht="22.5" hidden="false" customHeight="false" outlineLevel="0" collapsed="false">
      <c r="A96" s="94" t="s">
        <v>74</v>
      </c>
      <c r="B96" s="85"/>
    </row>
    <row r="97" customFormat="false" ht="11.25" hidden="false" customHeight="false" outlineLevel="0" collapsed="false">
      <c r="A97" s="84" t="s">
        <v>75</v>
      </c>
      <c r="B97" s="85"/>
    </row>
    <row r="98" customFormat="false" ht="11.25" hidden="false" customHeight="false" outlineLevel="0" collapsed="false">
      <c r="A98" s="84" t="s">
        <v>76</v>
      </c>
      <c r="B98" s="85"/>
    </row>
    <row r="99" customFormat="false" ht="22.5" hidden="false" customHeight="false" outlineLevel="0" collapsed="false">
      <c r="A99" s="94" t="s">
        <v>77</v>
      </c>
      <c r="B99" s="85"/>
    </row>
    <row r="100" customFormat="false" ht="11.25" hidden="false" customHeight="false" outlineLevel="0" collapsed="false">
      <c r="A100" s="84" t="s">
        <v>78</v>
      </c>
      <c r="B100" s="85"/>
    </row>
    <row r="101" customFormat="false" ht="11.25" hidden="false" customHeight="false" outlineLevel="0" collapsed="false">
      <c r="A101" s="84" t="s">
        <v>79</v>
      </c>
      <c r="B101" s="85" t="n">
        <v>-278347</v>
      </c>
    </row>
    <row r="102" customFormat="false" ht="11.25" hidden="false" customHeight="false" outlineLevel="0" collapsed="false">
      <c r="A102" s="84" t="s">
        <v>80</v>
      </c>
      <c r="B102" s="85"/>
    </row>
    <row r="103" customFormat="false" ht="11.25" hidden="false" customHeight="false" outlineLevel="0" collapsed="false">
      <c r="A103" s="84" t="s">
        <v>81</v>
      </c>
      <c r="B103" s="85"/>
    </row>
    <row r="104" s="50" customFormat="true" ht="11.25" hidden="false" customHeight="false" outlineLevel="0" collapsed="false">
      <c r="A104" s="83" t="s">
        <v>82</v>
      </c>
      <c r="B104" s="96" t="n">
        <f aca="false">B105+B106+B107</f>
        <v>0</v>
      </c>
    </row>
    <row r="105" customFormat="false" ht="11.25" hidden="false" customHeight="false" outlineLevel="0" collapsed="false">
      <c r="A105" s="84" t="s">
        <v>83</v>
      </c>
      <c r="B105" s="85"/>
    </row>
    <row r="106" customFormat="false" ht="11.25" hidden="false" customHeight="false" outlineLevel="0" collapsed="false">
      <c r="A106" s="84" t="s">
        <v>84</v>
      </c>
      <c r="B106" s="85"/>
    </row>
    <row r="107" customFormat="false" ht="11.25" hidden="false" customHeight="false" outlineLevel="0" collapsed="false">
      <c r="A107" s="84" t="s">
        <v>85</v>
      </c>
      <c r="B107" s="85"/>
    </row>
    <row r="108" s="50" customFormat="true" ht="11.25" hidden="false" customHeight="false" outlineLevel="0" collapsed="false">
      <c r="A108" s="83" t="s">
        <v>86</v>
      </c>
      <c r="B108" s="82" t="n">
        <f aca="false">B109+B116</f>
        <v>3529929</v>
      </c>
    </row>
    <row r="109" s="50" customFormat="true" ht="11.25" hidden="false" customHeight="false" outlineLevel="0" collapsed="false">
      <c r="A109" s="84" t="s">
        <v>87</v>
      </c>
      <c r="B109" s="93" t="n">
        <f aca="false">SUM(B110:B115)</f>
        <v>3529929</v>
      </c>
    </row>
    <row r="110" s="50" customFormat="true" ht="11.25" hidden="false" customHeight="false" outlineLevel="0" collapsed="false">
      <c r="A110" s="84" t="s">
        <v>88</v>
      </c>
      <c r="B110" s="85" t="n">
        <v>1293769</v>
      </c>
    </row>
    <row r="111" s="50" customFormat="true" ht="22.5" hidden="false" customHeight="false" outlineLevel="0" collapsed="false">
      <c r="A111" s="94" t="s">
        <v>207</v>
      </c>
      <c r="B111" s="85"/>
    </row>
    <row r="112" s="50" customFormat="true" ht="11.25" hidden="false" customHeight="false" outlineLevel="0" collapsed="false">
      <c r="A112" s="84" t="s">
        <v>90</v>
      </c>
      <c r="B112" s="85"/>
    </row>
    <row r="113" s="50" customFormat="true" ht="11.25" hidden="false" customHeight="false" outlineLevel="0" collapsed="false">
      <c r="A113" s="84" t="s">
        <v>91</v>
      </c>
      <c r="B113" s="85" t="n">
        <v>2236160</v>
      </c>
    </row>
    <row r="114" s="50" customFormat="true" ht="11.25" hidden="false" customHeight="false" outlineLevel="0" collapsed="false">
      <c r="A114" s="84" t="s">
        <v>92</v>
      </c>
      <c r="B114" s="85"/>
    </row>
    <row r="115" s="50" customFormat="true" ht="11.25" hidden="false" customHeight="false" outlineLevel="0" collapsed="false">
      <c r="A115" s="84" t="s">
        <v>93</v>
      </c>
      <c r="B115" s="85"/>
    </row>
    <row r="116" s="50" customFormat="true" ht="11.25" hidden="false" customHeight="false" outlineLevel="0" collapsed="false">
      <c r="A116" s="84" t="s">
        <v>94</v>
      </c>
      <c r="B116" s="85"/>
    </row>
    <row r="117" s="50" customFormat="true" ht="19.5" hidden="false" customHeight="true" outlineLevel="0" collapsed="false">
      <c r="A117" s="81" t="s">
        <v>95</v>
      </c>
      <c r="B117" s="96" t="n">
        <f aca="false">B118+B123+B129+B130+B132+B131</f>
        <v>1224444</v>
      </c>
    </row>
    <row r="118" customFormat="false" ht="11.25" hidden="false" customHeight="false" outlineLevel="0" collapsed="false">
      <c r="A118" s="84" t="s">
        <v>96</v>
      </c>
      <c r="B118" s="95" t="n">
        <f aca="false">SUM(B119:B122)</f>
        <v>0</v>
      </c>
    </row>
    <row r="119" customFormat="false" ht="11.25" hidden="false" customHeight="false" outlineLevel="0" collapsed="false">
      <c r="A119" s="86" t="s">
        <v>208</v>
      </c>
      <c r="B119" s="85"/>
    </row>
    <row r="120" customFormat="false" ht="11.25" hidden="false" customHeight="false" outlineLevel="0" collapsed="false">
      <c r="A120" s="84" t="s">
        <v>98</v>
      </c>
      <c r="B120" s="85"/>
    </row>
    <row r="121" customFormat="false" ht="11.25" hidden="false" customHeight="false" outlineLevel="0" collapsed="false">
      <c r="A121" s="84" t="s">
        <v>99</v>
      </c>
      <c r="B121" s="85"/>
    </row>
    <row r="122" customFormat="false" ht="11.25" hidden="false" customHeight="false" outlineLevel="0" collapsed="false">
      <c r="A122" s="84" t="s">
        <v>100</v>
      </c>
      <c r="B122" s="85"/>
    </row>
    <row r="123" customFormat="false" ht="11.25" hidden="false" customHeight="false" outlineLevel="0" collapsed="false">
      <c r="A123" s="84" t="s">
        <v>101</v>
      </c>
      <c r="B123" s="95" t="n">
        <f aca="false">SUM(B124:B128)</f>
        <v>61421</v>
      </c>
    </row>
    <row r="124" customFormat="false" ht="11.25" hidden="false" customHeight="false" outlineLevel="0" collapsed="false">
      <c r="A124" s="84" t="s">
        <v>102</v>
      </c>
      <c r="B124" s="85"/>
    </row>
    <row r="125" customFormat="false" ht="11.25" hidden="false" customHeight="false" outlineLevel="0" collapsed="false">
      <c r="A125" s="84" t="s">
        <v>103</v>
      </c>
      <c r="B125" s="85"/>
    </row>
    <row r="126" customFormat="false" ht="11.25" hidden="false" customHeight="false" outlineLevel="0" collapsed="false">
      <c r="A126" s="84" t="s">
        <v>104</v>
      </c>
      <c r="B126" s="85"/>
    </row>
    <row r="127" customFormat="false" ht="11.25" hidden="false" customHeight="false" outlineLevel="0" collapsed="false">
      <c r="A127" s="84" t="s">
        <v>23</v>
      </c>
      <c r="B127" s="85" t="n">
        <v>61421</v>
      </c>
    </row>
    <row r="128" customFormat="false" ht="11.25" hidden="false" customHeight="false" outlineLevel="0" collapsed="false">
      <c r="A128" s="84" t="s">
        <v>105</v>
      </c>
      <c r="B128" s="85"/>
    </row>
    <row r="129" customFormat="false" ht="11.25" hidden="false" customHeight="false" outlineLevel="0" collapsed="false">
      <c r="A129" s="94" t="s">
        <v>106</v>
      </c>
      <c r="B129" s="85"/>
    </row>
    <row r="130" customFormat="false" ht="11.25" hidden="false" customHeight="false" outlineLevel="0" collapsed="false">
      <c r="A130" s="84" t="s">
        <v>107</v>
      </c>
      <c r="B130" s="85" t="n">
        <v>1162988</v>
      </c>
    </row>
    <row r="131" customFormat="false" ht="11.25" hidden="false" customHeight="false" outlineLevel="0" collapsed="false">
      <c r="A131" s="84" t="s">
        <v>108</v>
      </c>
      <c r="B131" s="85" t="n">
        <v>35</v>
      </c>
    </row>
    <row r="132" customFormat="false" ht="11.25" hidden="false" customHeight="false" outlineLevel="0" collapsed="false">
      <c r="A132" s="84" t="s">
        <v>200</v>
      </c>
      <c r="B132" s="85"/>
    </row>
    <row r="133" s="50" customFormat="true" ht="19.5" hidden="false" customHeight="true" outlineLevel="0" collapsed="false">
      <c r="A133" s="81" t="s">
        <v>109</v>
      </c>
      <c r="B133" s="96" t="n">
        <f aca="false">B134+B135+B136+B142+B143+B151</f>
        <v>450162</v>
      </c>
    </row>
    <row r="134" customFormat="false" ht="11.25" hidden="false" customHeight="false" outlineLevel="0" collapsed="false">
      <c r="A134" s="94" t="s">
        <v>110</v>
      </c>
      <c r="B134" s="85"/>
    </row>
    <row r="135" customFormat="false" ht="11.25" hidden="false" customHeight="false" outlineLevel="0" collapsed="false">
      <c r="A135" s="84" t="s">
        <v>111</v>
      </c>
      <c r="B135" s="85"/>
    </row>
    <row r="136" customFormat="false" ht="11.25" hidden="false" customHeight="false" outlineLevel="0" collapsed="false">
      <c r="A136" s="84" t="s">
        <v>112</v>
      </c>
      <c r="B136" s="95" t="n">
        <f aca="false">SUM(B137:B141)</f>
        <v>307272</v>
      </c>
    </row>
    <row r="137" customFormat="false" ht="11.25" hidden="false" customHeight="false" outlineLevel="0" collapsed="false">
      <c r="A137" s="84" t="s">
        <v>102</v>
      </c>
      <c r="B137" s="85"/>
    </row>
    <row r="138" customFormat="false" ht="11.25" hidden="false" customHeight="false" outlineLevel="0" collapsed="false">
      <c r="A138" s="84" t="s">
        <v>103</v>
      </c>
      <c r="B138" s="85"/>
    </row>
    <row r="139" customFormat="false" ht="11.25" hidden="false" customHeight="false" outlineLevel="0" collapsed="false">
      <c r="A139" s="84" t="s">
        <v>104</v>
      </c>
      <c r="B139" s="85"/>
    </row>
    <row r="140" customFormat="false" ht="11.25" hidden="false" customHeight="false" outlineLevel="0" collapsed="false">
      <c r="A140" s="84" t="s">
        <v>23</v>
      </c>
      <c r="B140" s="85"/>
    </row>
    <row r="141" customFormat="false" ht="11.25" hidden="false" customHeight="false" outlineLevel="0" collapsed="false">
      <c r="A141" s="84" t="s">
        <v>105</v>
      </c>
      <c r="B141" s="85" t="n">
        <v>307272</v>
      </c>
    </row>
    <row r="142" customFormat="false" ht="11.25" hidden="false" customHeight="false" outlineLevel="0" collapsed="false">
      <c r="A142" s="94" t="s">
        <v>113</v>
      </c>
      <c r="B142" s="85"/>
    </row>
    <row r="143" customFormat="false" ht="11.25" hidden="false" customHeight="false" outlineLevel="0" collapsed="false">
      <c r="A143" s="84" t="s">
        <v>114</v>
      </c>
      <c r="B143" s="95" t="n">
        <f aca="false">SUM(B144:B150)</f>
        <v>142541</v>
      </c>
    </row>
    <row r="144" customFormat="false" ht="11.25" hidden="false" customHeight="false" outlineLevel="0" collapsed="false">
      <c r="A144" s="84" t="s">
        <v>115</v>
      </c>
      <c r="B144" s="85" t="n">
        <v>35472</v>
      </c>
    </row>
    <row r="145" customFormat="false" ht="11.25" hidden="false" customHeight="false" outlineLevel="0" collapsed="false">
      <c r="A145" s="84" t="s">
        <v>116</v>
      </c>
      <c r="B145" s="85"/>
    </row>
    <row r="146" customFormat="false" ht="11.25" hidden="false" customHeight="false" outlineLevel="0" collapsed="false">
      <c r="A146" s="84" t="s">
        <v>117</v>
      </c>
      <c r="B146" s="85"/>
    </row>
    <row r="147" customFormat="false" ht="11.25" hidden="false" customHeight="false" outlineLevel="0" collapsed="false">
      <c r="A147" s="84" t="s">
        <v>118</v>
      </c>
      <c r="B147" s="85" t="n">
        <v>37469</v>
      </c>
    </row>
    <row r="148" customFormat="false" ht="11.25" hidden="false" customHeight="false" outlineLevel="0" collapsed="false">
      <c r="A148" s="84" t="s">
        <v>119</v>
      </c>
      <c r="B148" s="85"/>
    </row>
    <row r="149" customFormat="false" ht="11.25" hidden="false" customHeight="false" outlineLevel="0" collapsed="false">
      <c r="A149" s="84" t="s">
        <v>120</v>
      </c>
      <c r="B149" s="85" t="n">
        <v>69600</v>
      </c>
    </row>
    <row r="150" customFormat="false" ht="11.25" hidden="false" customHeight="false" outlineLevel="0" collapsed="false">
      <c r="A150" s="84" t="s">
        <v>121</v>
      </c>
      <c r="B150" s="85"/>
    </row>
    <row r="151" customFormat="false" ht="11.25" hidden="false" customHeight="false" outlineLevel="0" collapsed="false">
      <c r="A151" s="84" t="s">
        <v>47</v>
      </c>
      <c r="B151" s="85" t="n">
        <v>349</v>
      </c>
    </row>
    <row r="152" s="50" customFormat="true" ht="20.25" hidden="false" customHeight="true" outlineLevel="0" collapsed="false">
      <c r="A152" s="81" t="s">
        <v>122</v>
      </c>
      <c r="B152" s="96" t="n">
        <f aca="false">B75+B117+B133</f>
        <v>13448928</v>
      </c>
    </row>
    <row r="153" s="1" customFormat="true" ht="11.25" hidden="false" customHeight="false" outlineLevel="0" collapsed="false"/>
    <row r="154" s="1" customFormat="true" ht="21.75" hidden="false" customHeight="true" outlineLevel="0" collapsed="false">
      <c r="A154" s="32" t="s">
        <v>123</v>
      </c>
      <c r="B154" s="33"/>
    </row>
    <row r="155" s="36" customFormat="true" ht="19.5" hidden="false" customHeight="true" outlineLevel="0" collapsed="false">
      <c r="A155" s="34" t="s">
        <v>124</v>
      </c>
      <c r="B155" s="97"/>
    </row>
    <row r="156" s="38" customFormat="true" ht="11.25" hidden="false" customHeight="false" outlineLevel="0" collapsed="false">
      <c r="A156" s="13" t="s">
        <v>125</v>
      </c>
      <c r="B156" s="98" t="n">
        <f aca="false">B157+B158</f>
        <v>495901</v>
      </c>
    </row>
    <row r="157" s="1" customFormat="true" ht="11.25" hidden="false" customHeight="false" outlineLevel="0" collapsed="false">
      <c r="A157" s="15" t="s">
        <v>126</v>
      </c>
      <c r="B157" s="99"/>
    </row>
    <row r="158" s="1" customFormat="true" ht="10.5" hidden="false" customHeight="true" outlineLevel="0" collapsed="false">
      <c r="A158" s="25" t="s">
        <v>127</v>
      </c>
      <c r="B158" s="99" t="n">
        <v>495901</v>
      </c>
    </row>
    <row r="159" s="38" customFormat="true" ht="9.75" hidden="false" customHeight="true" outlineLevel="0" collapsed="false">
      <c r="A159" s="19" t="s">
        <v>128</v>
      </c>
      <c r="B159" s="100"/>
    </row>
    <row r="160" s="38" customFormat="true" ht="11.25" hidden="false" customHeight="false" outlineLevel="0" collapsed="false">
      <c r="A160" s="13" t="s">
        <v>129</v>
      </c>
      <c r="B160" s="100"/>
    </row>
    <row r="161" s="38" customFormat="true" ht="11.25" hidden="false" customHeight="false" outlineLevel="0" collapsed="false">
      <c r="A161" s="13" t="s">
        <v>130</v>
      </c>
      <c r="B161" s="98" t="n">
        <f aca="false">B162+B163+B164+B165</f>
        <v>0</v>
      </c>
    </row>
    <row r="162" s="1" customFormat="true" ht="11.25" hidden="false" customHeight="false" outlineLevel="0" collapsed="false">
      <c r="A162" s="15" t="s">
        <v>131</v>
      </c>
      <c r="B162" s="99"/>
    </row>
    <row r="163" s="1" customFormat="true" ht="11.25" hidden="false" customHeight="false" outlineLevel="0" collapsed="false">
      <c r="A163" s="25" t="s">
        <v>132</v>
      </c>
      <c r="B163" s="99"/>
    </row>
    <row r="164" s="1" customFormat="true" ht="11.25" hidden="false" customHeight="false" outlineLevel="0" collapsed="false">
      <c r="A164" s="15" t="s">
        <v>133</v>
      </c>
      <c r="B164" s="99"/>
    </row>
    <row r="165" s="1" customFormat="true" ht="12" hidden="false" customHeight="true" outlineLevel="0" collapsed="false">
      <c r="A165" s="25" t="s">
        <v>134</v>
      </c>
      <c r="B165" s="99"/>
    </row>
    <row r="166" s="38" customFormat="true" ht="11.25" hidden="false" customHeight="false" outlineLevel="0" collapsed="false">
      <c r="A166" s="13" t="s">
        <v>135</v>
      </c>
      <c r="B166" s="98" t="n">
        <f aca="false">B167+B168</f>
        <v>513819</v>
      </c>
    </row>
    <row r="167" s="1" customFormat="true" ht="11.25" hidden="false" customHeight="false" outlineLevel="0" collapsed="false">
      <c r="A167" s="25" t="s">
        <v>136</v>
      </c>
      <c r="B167" s="99"/>
    </row>
    <row r="168" s="1" customFormat="true" ht="11.25" hidden="false" customHeight="true" outlineLevel="0" collapsed="false">
      <c r="A168" s="25" t="s">
        <v>137</v>
      </c>
      <c r="B168" s="101" t="n">
        <f aca="false">SUM(B169:B174)</f>
        <v>513819</v>
      </c>
    </row>
    <row r="169" s="1" customFormat="true" ht="11.25" hidden="false" customHeight="true" outlineLevel="0" collapsed="false">
      <c r="A169" s="25" t="s">
        <v>138</v>
      </c>
      <c r="B169" s="99" t="n">
        <v>427400</v>
      </c>
    </row>
    <row r="170" s="1" customFormat="true" ht="22.5" hidden="false" customHeight="true" outlineLevel="0" collapsed="false">
      <c r="A170" s="25" t="s">
        <v>139</v>
      </c>
      <c r="B170" s="99" t="n">
        <v>35000</v>
      </c>
    </row>
    <row r="171" s="1" customFormat="true" ht="11.25" hidden="false" customHeight="true" outlineLevel="0" collapsed="false">
      <c r="A171" s="25" t="s">
        <v>140</v>
      </c>
      <c r="B171" s="99"/>
    </row>
    <row r="172" s="1" customFormat="true" ht="11.25" hidden="false" customHeight="true" outlineLevel="0" collapsed="false">
      <c r="A172" s="25" t="s">
        <v>141</v>
      </c>
      <c r="B172" s="99"/>
    </row>
    <row r="173" s="1" customFormat="true" ht="11.25" hidden="false" customHeight="true" outlineLevel="0" collapsed="false">
      <c r="A173" s="25" t="s">
        <v>142</v>
      </c>
      <c r="B173" s="99" t="n">
        <v>51419</v>
      </c>
    </row>
    <row r="174" s="1" customFormat="true" ht="11.25" hidden="false" customHeight="true" outlineLevel="0" collapsed="false">
      <c r="A174" s="25" t="s">
        <v>143</v>
      </c>
      <c r="B174" s="99"/>
    </row>
    <row r="175" s="38" customFormat="true" ht="11.25" hidden="false" customHeight="false" outlineLevel="0" collapsed="false">
      <c r="A175" s="19" t="s">
        <v>144</v>
      </c>
      <c r="B175" s="98" t="n">
        <f aca="false">B176+B177+B178</f>
        <v>-916498</v>
      </c>
    </row>
    <row r="176" s="1" customFormat="true" ht="11.25" hidden="false" customHeight="false" outlineLevel="0" collapsed="false">
      <c r="A176" s="25" t="s">
        <v>145</v>
      </c>
      <c r="B176" s="99" t="n">
        <v>-697306</v>
      </c>
    </row>
    <row r="177" s="1" customFormat="true" ht="11.25" hidden="false" customHeight="false" outlineLevel="0" collapsed="false">
      <c r="A177" s="25" t="s">
        <v>146</v>
      </c>
      <c r="B177" s="99" t="n">
        <v>-219192</v>
      </c>
    </row>
    <row r="178" s="1" customFormat="true" ht="11.25" hidden="false" customHeight="false" outlineLevel="0" collapsed="false">
      <c r="A178" s="25" t="s">
        <v>147</v>
      </c>
      <c r="B178" s="99"/>
    </row>
    <row r="179" s="38" customFormat="true" ht="11.25" hidden="false" customHeight="false" outlineLevel="0" collapsed="false">
      <c r="A179" s="19" t="s">
        <v>148</v>
      </c>
      <c r="B179" s="98" t="n">
        <f aca="false">B180+B181+B182+B183+B184</f>
        <v>-381820</v>
      </c>
    </row>
    <row r="180" s="1" customFormat="true" ht="11.25" hidden="false" customHeight="false" outlineLevel="0" collapsed="false">
      <c r="A180" s="25" t="s">
        <v>149</v>
      </c>
      <c r="B180" s="99" t="n">
        <v>-354608</v>
      </c>
    </row>
    <row r="181" s="1" customFormat="true" ht="11.25" hidden="false" customHeight="false" outlineLevel="0" collapsed="false">
      <c r="A181" s="25" t="s">
        <v>150</v>
      </c>
      <c r="B181" s="99" t="n">
        <v>-25427</v>
      </c>
    </row>
    <row r="182" s="1" customFormat="true" ht="12" hidden="false" customHeight="true" outlineLevel="0" collapsed="false">
      <c r="A182" s="25" t="s">
        <v>151</v>
      </c>
      <c r="B182" s="99" t="n">
        <v>-1785</v>
      </c>
    </row>
    <row r="183" s="1" customFormat="true" ht="11.25" hidden="false" customHeight="false" outlineLevel="0" collapsed="false">
      <c r="A183" s="25" t="s">
        <v>152</v>
      </c>
      <c r="B183" s="99"/>
    </row>
    <row r="184" s="1" customFormat="true" ht="11.25" hidden="false" customHeight="false" outlineLevel="0" collapsed="false">
      <c r="A184" s="25" t="s">
        <v>153</v>
      </c>
      <c r="B184" s="99"/>
    </row>
    <row r="185" s="38" customFormat="true" ht="11.25" hidden="false" customHeight="false" outlineLevel="0" collapsed="false">
      <c r="A185" s="19" t="s">
        <v>154</v>
      </c>
      <c r="B185" s="100" t="n">
        <v>-488858</v>
      </c>
    </row>
    <row r="186" s="38" customFormat="true" ht="11.25" hidden="false" customHeight="false" outlineLevel="0" collapsed="false">
      <c r="A186" s="19" t="s">
        <v>155</v>
      </c>
      <c r="B186" s="98" t="n">
        <f aca="false">SUM(B187:B192)</f>
        <v>375034</v>
      </c>
    </row>
    <row r="187" s="1" customFormat="true" ht="11.25" hidden="false" customHeight="false" outlineLevel="0" collapsed="false">
      <c r="A187" s="25" t="s">
        <v>156</v>
      </c>
      <c r="B187" s="99" t="n">
        <v>184119</v>
      </c>
    </row>
    <row r="188" s="1" customFormat="true" ht="11.25" hidden="false" customHeight="false" outlineLevel="0" collapsed="false">
      <c r="A188" s="25" t="s">
        <v>157</v>
      </c>
      <c r="B188" s="99"/>
    </row>
    <row r="189" s="1" customFormat="true" ht="11.25" hidden="false" customHeight="false" outlineLevel="0" collapsed="false">
      <c r="A189" s="25" t="s">
        <v>158</v>
      </c>
      <c r="B189" s="99"/>
    </row>
    <row r="190" s="1" customFormat="true" ht="11.25" hidden="false" customHeight="false" outlineLevel="0" collapsed="false">
      <c r="A190" s="25" t="s">
        <v>159</v>
      </c>
      <c r="B190" s="99" t="n">
        <v>190915</v>
      </c>
    </row>
    <row r="191" s="1" customFormat="true" ht="11.25" hidden="false" customHeight="false" outlineLevel="0" collapsed="false">
      <c r="A191" s="25" t="s">
        <v>160</v>
      </c>
      <c r="B191" s="99"/>
    </row>
    <row r="192" s="1" customFormat="true" ht="11.25" hidden="false" customHeight="false" outlineLevel="0" collapsed="false">
      <c r="A192" s="25" t="s">
        <v>161</v>
      </c>
      <c r="B192" s="99"/>
    </row>
    <row r="193" s="38" customFormat="true" ht="11.25" hidden="false" customHeight="false" outlineLevel="0" collapsed="false">
      <c r="A193" s="19" t="s">
        <v>162</v>
      </c>
      <c r="B193" s="100"/>
    </row>
    <row r="194" s="38" customFormat="true" ht="11.25" hidden="false" customHeight="false" outlineLevel="0" collapsed="false">
      <c r="A194" s="19" t="s">
        <v>163</v>
      </c>
      <c r="B194" s="98" t="n">
        <f aca="false">B195+B196</f>
        <v>101631</v>
      </c>
    </row>
    <row r="195" s="1" customFormat="true" ht="11.25" hidden="false" customHeight="false" outlineLevel="0" collapsed="false">
      <c r="A195" s="25" t="s">
        <v>164</v>
      </c>
      <c r="B195" s="99"/>
    </row>
    <row r="196" s="1" customFormat="true" ht="11.25" hidden="false" customHeight="false" outlineLevel="0" collapsed="false">
      <c r="A196" s="25" t="s">
        <v>165</v>
      </c>
      <c r="B196" s="99" t="n">
        <v>101631</v>
      </c>
    </row>
    <row r="197" s="38" customFormat="true" ht="11.25" hidden="false" customHeight="false" outlineLevel="0" collapsed="false">
      <c r="A197" s="19" t="s">
        <v>166</v>
      </c>
      <c r="B197" s="98" t="n">
        <f aca="false">B198+B199</f>
        <v>0</v>
      </c>
    </row>
    <row r="198" s="1" customFormat="true" ht="11.25" hidden="false" customHeight="false" outlineLevel="0" collapsed="false">
      <c r="A198" s="25" t="s">
        <v>167</v>
      </c>
      <c r="B198" s="99"/>
    </row>
    <row r="199" s="1" customFormat="true" ht="11.25" hidden="false" customHeight="false" outlineLevel="0" collapsed="false">
      <c r="A199" s="25" t="s">
        <v>168</v>
      </c>
      <c r="B199" s="99"/>
    </row>
    <row r="200" s="1" customFormat="true" ht="22.5" hidden="false" customHeight="false" outlineLevel="0" collapsed="false">
      <c r="A200" s="102" t="s">
        <v>169</v>
      </c>
      <c r="B200" s="98" t="n">
        <f aca="false">B156+B159+B160+B161+B166+B175+B179+B185+B186+B193+B194+B197</f>
        <v>-300791</v>
      </c>
    </row>
    <row r="201" s="1" customFormat="true" ht="11.25" hidden="false" customHeight="false" outlineLevel="0" collapsed="false">
      <c r="A201" s="25" t="s">
        <v>170</v>
      </c>
      <c r="B201" s="101" t="n">
        <f aca="false">B202+B205</f>
        <v>22444</v>
      </c>
    </row>
    <row r="202" s="1" customFormat="true" ht="11.25" hidden="false" customHeight="false" outlineLevel="0" collapsed="false">
      <c r="A202" s="25" t="s">
        <v>171</v>
      </c>
      <c r="B202" s="101" t="n">
        <f aca="false">B203+B204</f>
        <v>0</v>
      </c>
    </row>
    <row r="203" s="1" customFormat="true" ht="11.25" hidden="false" customHeight="false" outlineLevel="0" collapsed="false">
      <c r="A203" s="25" t="s">
        <v>172</v>
      </c>
      <c r="B203" s="99"/>
    </row>
    <row r="204" s="1" customFormat="true" ht="11.25" hidden="false" customHeight="false" outlineLevel="0" collapsed="false">
      <c r="A204" s="25" t="s">
        <v>173</v>
      </c>
      <c r="B204" s="99"/>
    </row>
    <row r="205" s="1" customFormat="true" ht="11.25" hidden="false" customHeight="false" outlineLevel="0" collapsed="false">
      <c r="A205" s="25" t="s">
        <v>174</v>
      </c>
      <c r="B205" s="101" t="n">
        <f aca="false">B206+B207</f>
        <v>22444</v>
      </c>
    </row>
    <row r="206" s="1" customFormat="true" ht="11.25" hidden="false" customHeight="false" outlineLevel="0" collapsed="false">
      <c r="A206" s="25" t="s">
        <v>175</v>
      </c>
      <c r="B206" s="99"/>
    </row>
    <row r="207" s="1" customFormat="true" ht="11.25" hidden="false" customHeight="false" outlineLevel="0" collapsed="false">
      <c r="A207" s="25" t="s">
        <v>176</v>
      </c>
      <c r="B207" s="99" t="n">
        <v>22444</v>
      </c>
    </row>
    <row r="208" s="1" customFormat="true" ht="11.25" hidden="false" customHeight="false" outlineLevel="0" collapsed="false">
      <c r="A208" s="25" t="s">
        <v>177</v>
      </c>
      <c r="B208" s="101" t="n">
        <f aca="false">B209+B210+B211</f>
        <v>0</v>
      </c>
    </row>
    <row r="209" s="1" customFormat="true" ht="11.25" hidden="false" customHeight="false" outlineLevel="0" collapsed="false">
      <c r="A209" s="25" t="s">
        <v>178</v>
      </c>
      <c r="B209" s="99"/>
    </row>
    <row r="210" s="1" customFormat="true" ht="11.25" hidden="false" customHeight="false" outlineLevel="0" collapsed="false">
      <c r="A210" s="25" t="s">
        <v>179</v>
      </c>
      <c r="B210" s="99"/>
    </row>
    <row r="211" s="1" customFormat="true" ht="11.25" hidden="false" customHeight="false" outlineLevel="0" collapsed="false">
      <c r="A211" s="25" t="s">
        <v>180</v>
      </c>
      <c r="B211" s="99"/>
    </row>
    <row r="212" s="1" customFormat="true" ht="11.25" hidden="false" customHeight="false" outlineLevel="0" collapsed="false">
      <c r="A212" s="25" t="s">
        <v>181</v>
      </c>
      <c r="B212" s="101" t="n">
        <f aca="false">B213+B214</f>
        <v>0</v>
      </c>
    </row>
    <row r="213" s="1" customFormat="true" ht="11.25" hidden="false" customHeight="false" outlineLevel="0" collapsed="false">
      <c r="A213" s="25" t="s">
        <v>182</v>
      </c>
      <c r="B213" s="99"/>
    </row>
    <row r="214" s="1" customFormat="true" ht="12" hidden="false" customHeight="true" outlineLevel="0" collapsed="false">
      <c r="A214" s="25" t="s">
        <v>183</v>
      </c>
      <c r="B214" s="99"/>
    </row>
    <row r="215" s="1" customFormat="true" ht="11.25" hidden="false" customHeight="false" outlineLevel="0" collapsed="false">
      <c r="A215" s="25" t="s">
        <v>184</v>
      </c>
      <c r="B215" s="99"/>
    </row>
    <row r="216" s="1" customFormat="true" ht="12.75" hidden="false" customHeight="true" outlineLevel="0" collapsed="false">
      <c r="A216" s="25" t="s">
        <v>185</v>
      </c>
      <c r="B216" s="101" t="n">
        <f aca="false">B217+B218</f>
        <v>0</v>
      </c>
    </row>
    <row r="217" s="1" customFormat="true" ht="11.25" hidden="false" customHeight="false" outlineLevel="0" collapsed="false">
      <c r="A217" s="25" t="s">
        <v>164</v>
      </c>
      <c r="B217" s="99"/>
    </row>
    <row r="218" s="1" customFormat="true" ht="11.25" hidden="false" customHeight="false" outlineLevel="0" collapsed="false">
      <c r="A218" s="25" t="s">
        <v>165</v>
      </c>
      <c r="B218" s="99"/>
    </row>
    <row r="219" s="1" customFormat="true" ht="15" hidden="false" customHeight="true" outlineLevel="0" collapsed="false">
      <c r="A219" s="102" t="s">
        <v>186</v>
      </c>
      <c r="B219" s="98" t="n">
        <f aca="false">B201+B208+B212+B215+B216</f>
        <v>22444</v>
      </c>
    </row>
    <row r="220" s="1" customFormat="true" ht="18.75" hidden="false" customHeight="true" outlineLevel="0" collapsed="false">
      <c r="A220" s="102" t="s">
        <v>187</v>
      </c>
      <c r="B220" s="98" t="n">
        <f aca="false">B200+B219</f>
        <v>-278347</v>
      </c>
    </row>
    <row r="221" s="1" customFormat="true" ht="11.25" hidden="false" customHeight="false" outlineLevel="0" collapsed="false">
      <c r="A221" s="25" t="s">
        <v>188</v>
      </c>
      <c r="B221" s="99"/>
    </row>
    <row r="222" s="1" customFormat="true" ht="22.5" hidden="false" customHeight="false" outlineLevel="0" collapsed="false">
      <c r="A222" s="102" t="s">
        <v>189</v>
      </c>
      <c r="B222" s="98" t="n">
        <f aca="false">B220+B221</f>
        <v>-278347</v>
      </c>
    </row>
    <row r="223" s="1" customFormat="true" ht="11.25" hidden="false" customHeight="false" outlineLevel="0" collapsed="false">
      <c r="A223" s="19" t="s">
        <v>190</v>
      </c>
      <c r="B223" s="99"/>
    </row>
    <row r="224" s="1" customFormat="true" ht="22.5" hidden="false" customHeight="false" outlineLevel="0" collapsed="false">
      <c r="A224" s="25" t="s">
        <v>191</v>
      </c>
      <c r="B224" s="99"/>
    </row>
    <row r="225" s="1" customFormat="true" ht="19.5" hidden="false" customHeight="true" outlineLevel="0" collapsed="false">
      <c r="A225" s="102" t="s">
        <v>192</v>
      </c>
      <c r="B225" s="98" t="n">
        <f aca="false">B222+B224</f>
        <v>-278347</v>
      </c>
    </row>
  </sheetData>
  <mergeCells count="2">
    <mergeCell ref="A73:A74"/>
    <mergeCell ref="B73:B74"/>
  </mergeCells>
  <dataValidations count="3">
    <dataValidation allowBlank="true" error="Sólo datos sin decimales" errorStyle="stop" operator="between" showDropDown="false" showErrorMessage="true" showInputMessage="true" sqref="B8:B71" type="whole">
      <formula1>-200000000000</formula1>
      <formula2>200000000000</formula2>
    </dataValidation>
    <dataValidation allowBlank="true" error="Sólo datos con decimales" errorStyle="stop" operator="between" showDropDown="false" showErrorMessage="true" showInputMessage="true" sqref="B75:B152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6:B225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315277777777778" right="0.433333333333333" top="0.7875" bottom="0.590277777777778" header="0.511805555555555" footer="0.511805555555555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59" man="true" max="16383" min="0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25"/>
  <sheetViews>
    <sheetView showFormulas="false" showGridLines="false" showRowColHeaders="true" showZeros="true" rightToLeft="false" tabSelected="true" showOutlineSymbols="true" defaultGridColor="true" view="normal" topLeftCell="A187" colorId="64" zoomScale="115" zoomScaleNormal="115" zoomScalePageLayoutView="100" workbookViewId="0">
      <selection pane="topLeft" activeCell="B186" activeCellId="0" sqref="B186"/>
    </sheetView>
  </sheetViews>
  <sheetFormatPr defaultColWidth="13.03125" defaultRowHeight="11.25" zeroHeight="false" outlineLevelRow="0" outlineLevelCol="0"/>
  <cols>
    <col collapsed="false" customWidth="true" hidden="false" outlineLevel="0" max="1" min="1" style="42" width="59.57"/>
    <col collapsed="false" customWidth="true" hidden="false" outlineLevel="0" max="2" min="2" style="42" width="10.71"/>
    <col collapsed="false" customWidth="false" hidden="false" outlineLevel="0" max="1024" min="3" style="42" width="13.02"/>
  </cols>
  <sheetData>
    <row r="1" s="4" customFormat="true" ht="12" hidden="false" customHeight="false" outlineLevel="0" collapsed="false">
      <c r="A1" s="2" t="s">
        <v>209</v>
      </c>
      <c r="B1" s="3"/>
    </row>
    <row r="2" s="4" customFormat="true" ht="12" hidden="false" customHeight="true" outlineLevel="0" collapsed="false">
      <c r="B2" s="5"/>
    </row>
    <row r="3" s="4" customFormat="true" ht="12" hidden="false" customHeight="true" outlineLevel="0" collapsed="false">
      <c r="A3" s="2" t="s">
        <v>1</v>
      </c>
    </row>
    <row r="4" s="4" customFormat="true" ht="12" hidden="false" customHeight="false" outlineLevel="0" collapsed="false">
      <c r="A4" s="6"/>
      <c r="B4" s="5"/>
    </row>
    <row r="5" s="4" customFormat="true" ht="12" hidden="false" customHeight="false" outlineLevel="0" collapsed="false">
      <c r="A5" s="2" t="s">
        <v>2</v>
      </c>
      <c r="B5" s="5"/>
    </row>
    <row r="6" s="4" customFormat="true" ht="12" hidden="false" customHeight="true" outlineLevel="0" collapsed="false">
      <c r="B6" s="7"/>
    </row>
    <row r="7" s="80" customFormat="true" ht="27" hidden="false" customHeight="true" outlineLevel="0" collapsed="false">
      <c r="A7" s="78" t="s">
        <v>3</v>
      </c>
      <c r="B7" s="79"/>
    </row>
    <row r="8" s="50" customFormat="true" ht="18" hidden="false" customHeight="true" outlineLevel="0" collapsed="false">
      <c r="A8" s="81" t="s">
        <v>4</v>
      </c>
      <c r="B8" s="82" t="n">
        <v>8237640</v>
      </c>
    </row>
    <row r="9" s="50" customFormat="true" ht="12.8" hidden="false" customHeight="false" outlineLevel="0" collapsed="false">
      <c r="A9" s="83" t="s">
        <v>5</v>
      </c>
      <c r="B9" s="82" t="n">
        <v>1019010</v>
      </c>
    </row>
    <row r="10" customFormat="false" ht="12.8" hidden="false" customHeight="false" outlineLevel="0" collapsed="false">
      <c r="A10" s="84" t="s">
        <v>6</v>
      </c>
      <c r="B10" s="85"/>
    </row>
    <row r="11" customFormat="false" ht="12.8" hidden="false" customHeight="false" outlineLevel="0" collapsed="false">
      <c r="A11" s="84" t="s">
        <v>7</v>
      </c>
      <c r="B11" s="85"/>
    </row>
    <row r="12" customFormat="false" ht="12.8" hidden="false" customHeight="false" outlineLevel="0" collapsed="false">
      <c r="A12" s="84" t="s">
        <v>8</v>
      </c>
      <c r="B12" s="85" t="n">
        <v>1786</v>
      </c>
    </row>
    <row r="13" customFormat="false" ht="12.8" hidden="false" customHeight="false" outlineLevel="0" collapsed="false">
      <c r="A13" s="84" t="s">
        <v>9</v>
      </c>
      <c r="B13" s="85"/>
    </row>
    <row r="14" customFormat="false" ht="12.8" hidden="false" customHeight="false" outlineLevel="0" collapsed="false">
      <c r="A14" s="84" t="s">
        <v>10</v>
      </c>
      <c r="B14" s="85" t="n">
        <v>13697</v>
      </c>
    </row>
    <row r="15" customFormat="false" ht="12.8" hidden="false" customHeight="false" outlineLevel="0" collapsed="false">
      <c r="A15" s="84" t="s">
        <v>11</v>
      </c>
      <c r="B15" s="85" t="n">
        <v>1003527</v>
      </c>
    </row>
    <row r="16" s="50" customFormat="true" ht="12.8" hidden="false" customHeight="false" outlineLevel="0" collapsed="false">
      <c r="A16" s="83" t="s">
        <v>12</v>
      </c>
      <c r="B16" s="82" t="n">
        <v>96616</v>
      </c>
    </row>
    <row r="17" customFormat="false" ht="12.8" hidden="false" customHeight="false" outlineLevel="0" collapsed="false">
      <c r="A17" s="84" t="s">
        <v>13</v>
      </c>
      <c r="B17" s="85" t="n">
        <v>96616</v>
      </c>
    </row>
    <row r="18" customFormat="false" ht="12.8" hidden="false" customHeight="false" outlineLevel="0" collapsed="false">
      <c r="A18" s="86" t="s">
        <v>203</v>
      </c>
      <c r="B18" s="85"/>
    </row>
    <row r="19" customFormat="false" ht="12.8" hidden="false" customHeight="false" outlineLevel="0" collapsed="false">
      <c r="A19" s="84" t="s">
        <v>15</v>
      </c>
      <c r="B19" s="85"/>
    </row>
    <row r="20" s="50" customFormat="true" ht="12.8" hidden="false" customHeight="false" outlineLevel="0" collapsed="false">
      <c r="A20" s="83" t="s">
        <v>16</v>
      </c>
      <c r="B20" s="82" t="n">
        <v>4778992</v>
      </c>
    </row>
    <row r="21" customFormat="false" ht="12.8" hidden="false" customHeight="false" outlineLevel="0" collapsed="false">
      <c r="A21" s="84" t="s">
        <v>17</v>
      </c>
      <c r="B21" s="85" t="n">
        <v>356639</v>
      </c>
    </row>
    <row r="22" customFormat="false" ht="12.8" hidden="false" customHeight="false" outlineLevel="0" collapsed="false">
      <c r="A22" s="86" t="s">
        <v>204</v>
      </c>
      <c r="B22" s="85" t="n">
        <v>4422353</v>
      </c>
    </row>
    <row r="23" s="50" customFormat="true" ht="12.8" hidden="false" customHeight="false" outlineLevel="0" collapsed="false">
      <c r="A23" s="87" t="s">
        <v>19</v>
      </c>
      <c r="B23" s="82" t="n">
        <v>0</v>
      </c>
    </row>
    <row r="24" customFormat="false" ht="12.8" hidden="false" customHeight="false" outlineLevel="0" collapsed="false">
      <c r="A24" s="84" t="s">
        <v>20</v>
      </c>
      <c r="B24" s="85"/>
    </row>
    <row r="25" customFormat="false" ht="12.8" hidden="false" customHeight="false" outlineLevel="0" collapsed="false">
      <c r="A25" s="84" t="s">
        <v>21</v>
      </c>
      <c r="B25" s="85"/>
    </row>
    <row r="26" customFormat="false" ht="12.8" hidden="false" customHeight="false" outlineLevel="0" collapsed="false">
      <c r="A26" s="84" t="s">
        <v>22</v>
      </c>
      <c r="B26" s="85"/>
    </row>
    <row r="27" customFormat="false" ht="12.8" hidden="false" customHeight="false" outlineLevel="0" collapsed="false">
      <c r="A27" s="84" t="s">
        <v>23</v>
      </c>
      <c r="B27" s="85"/>
    </row>
    <row r="28" customFormat="false" ht="12.8" hidden="false" customHeight="false" outlineLevel="0" collapsed="false">
      <c r="A28" s="84" t="s">
        <v>24</v>
      </c>
      <c r="B28" s="85"/>
    </row>
    <row r="29" s="50" customFormat="true" ht="12.8" hidden="false" customHeight="false" outlineLevel="0" collapsed="false">
      <c r="A29" s="83" t="s">
        <v>25</v>
      </c>
      <c r="B29" s="82" t="n">
        <v>2343022</v>
      </c>
    </row>
    <row r="30" customFormat="false" ht="12.8" hidden="false" customHeight="false" outlineLevel="0" collapsed="false">
      <c r="A30" s="84" t="s">
        <v>20</v>
      </c>
      <c r="B30" s="85" t="n">
        <v>5108</v>
      </c>
    </row>
    <row r="31" customFormat="false" ht="12.8" hidden="false" customHeight="false" outlineLevel="0" collapsed="false">
      <c r="A31" s="84" t="s">
        <v>26</v>
      </c>
      <c r="B31" s="85" t="n">
        <v>1234685</v>
      </c>
    </row>
    <row r="32" customFormat="false" ht="12.8" hidden="false" customHeight="false" outlineLevel="0" collapsed="false">
      <c r="A32" s="84" t="s">
        <v>22</v>
      </c>
      <c r="B32" s="85"/>
    </row>
    <row r="33" customFormat="false" ht="12.8" hidden="false" customHeight="false" outlineLevel="0" collapsed="false">
      <c r="A33" s="84" t="s">
        <v>23</v>
      </c>
      <c r="B33" s="85"/>
    </row>
    <row r="34" customFormat="false" ht="12.8" hidden="false" customHeight="false" outlineLevel="0" collapsed="false">
      <c r="A34" s="84" t="s">
        <v>24</v>
      </c>
      <c r="B34" s="85" t="n">
        <v>1103229</v>
      </c>
    </row>
    <row r="35" customFormat="false" ht="12.8" hidden="false" customHeight="false" outlineLevel="0" collapsed="false">
      <c r="A35" s="83" t="s">
        <v>197</v>
      </c>
      <c r="B35" s="85"/>
    </row>
    <row r="36" s="50" customFormat="true" ht="12.8" hidden="false" customHeight="false" outlineLevel="0" collapsed="false">
      <c r="A36" s="83" t="s">
        <v>198</v>
      </c>
      <c r="B36" s="85"/>
    </row>
    <row r="37" s="50" customFormat="true" ht="12.8" hidden="false" customHeight="false" outlineLevel="0" collapsed="false">
      <c r="A37" s="83" t="s">
        <v>199</v>
      </c>
      <c r="B37" s="85"/>
    </row>
    <row r="38" s="50" customFormat="true" ht="18.75" hidden="false" customHeight="true" outlineLevel="0" collapsed="false">
      <c r="A38" s="81" t="s">
        <v>28</v>
      </c>
      <c r="B38" s="82" t="n">
        <v>3557352</v>
      </c>
    </row>
    <row r="39" s="50" customFormat="true" ht="12.8" hidden="false" customHeight="false" outlineLevel="0" collapsed="false">
      <c r="A39" s="83" t="s">
        <v>29</v>
      </c>
      <c r="B39" s="88"/>
    </row>
    <row r="40" s="50" customFormat="true" ht="12.8" hidden="false" customHeight="false" outlineLevel="0" collapsed="false">
      <c r="A40" s="83" t="s">
        <v>30</v>
      </c>
      <c r="B40" s="82" t="n">
        <v>0</v>
      </c>
    </row>
    <row r="41" customFormat="false" ht="12.8" hidden="false" customHeight="false" outlineLevel="0" collapsed="false">
      <c r="A41" s="84" t="s">
        <v>31</v>
      </c>
      <c r="B41" s="85"/>
    </row>
    <row r="42" customFormat="false" ht="12.8" hidden="false" customHeight="false" outlineLevel="0" collapsed="false">
      <c r="A42" s="84" t="s">
        <v>32</v>
      </c>
      <c r="B42" s="85"/>
    </row>
    <row r="43" customFormat="false" ht="12.8" hidden="false" customHeight="false" outlineLevel="0" collapsed="false">
      <c r="A43" s="84" t="s">
        <v>33</v>
      </c>
      <c r="B43" s="85"/>
    </row>
    <row r="44" customFormat="false" ht="12.8" hidden="false" customHeight="false" outlineLevel="0" collapsed="false">
      <c r="A44" s="84" t="s">
        <v>34</v>
      </c>
      <c r="B44" s="85"/>
    </row>
    <row r="45" customFormat="false" ht="12.8" hidden="false" customHeight="false" outlineLevel="0" collapsed="false">
      <c r="A45" s="86" t="s">
        <v>205</v>
      </c>
      <c r="B45" s="85"/>
    </row>
    <row r="46" customFormat="false" ht="12.8" hidden="false" customHeight="false" outlineLevel="0" collapsed="false">
      <c r="A46" s="84" t="s">
        <v>36</v>
      </c>
      <c r="B46" s="85"/>
    </row>
    <row r="47" s="50" customFormat="true" ht="12.8" hidden="false" customHeight="false" outlineLevel="0" collapsed="false">
      <c r="A47" s="83" t="s">
        <v>37</v>
      </c>
      <c r="B47" s="82" t="n">
        <v>365073</v>
      </c>
    </row>
    <row r="48" customFormat="false" ht="12.8" hidden="false" customHeight="false" outlineLevel="0" collapsed="false">
      <c r="A48" s="84" t="s">
        <v>38</v>
      </c>
      <c r="B48" s="85" t="n">
        <v>68597</v>
      </c>
    </row>
    <row r="49" customFormat="false" ht="12.8" hidden="false" customHeight="false" outlineLevel="0" collapsed="false">
      <c r="A49" s="84" t="s">
        <v>39</v>
      </c>
      <c r="B49" s="85"/>
    </row>
    <row r="50" customFormat="false" ht="12.8" hidden="false" customHeight="false" outlineLevel="0" collapsed="false">
      <c r="A50" s="84" t="s">
        <v>40</v>
      </c>
      <c r="B50" s="85" t="n">
        <v>98</v>
      </c>
    </row>
    <row r="51" customFormat="false" ht="12.8" hidden="false" customHeight="false" outlineLevel="0" collapsed="false">
      <c r="A51" s="84" t="s">
        <v>41</v>
      </c>
      <c r="B51" s="85"/>
    </row>
    <row r="52" customFormat="false" ht="12.8" hidden="false" customHeight="false" outlineLevel="0" collapsed="false">
      <c r="A52" s="84" t="s">
        <v>42</v>
      </c>
      <c r="B52" s="85" t="n">
        <v>119094</v>
      </c>
    </row>
    <row r="53" customFormat="false" ht="12.8" hidden="false" customHeight="false" outlineLevel="0" collapsed="false">
      <c r="A53" s="84" t="s">
        <v>43</v>
      </c>
      <c r="B53" s="85" t="n">
        <v>177284</v>
      </c>
    </row>
    <row r="54" customFormat="false" ht="12.8" hidden="false" customHeight="false" outlineLevel="0" collapsed="false">
      <c r="A54" s="84" t="s">
        <v>44</v>
      </c>
      <c r="B54" s="85"/>
    </row>
    <row r="55" s="50" customFormat="true" ht="12.8" hidden="false" customHeight="false" outlineLevel="0" collapsed="false">
      <c r="A55" s="87" t="s">
        <v>45</v>
      </c>
      <c r="B55" s="82" t="n">
        <v>0</v>
      </c>
    </row>
    <row r="56" customFormat="false" ht="12.8" hidden="false" customHeight="false" outlineLevel="0" collapsed="false">
      <c r="A56" s="84" t="s">
        <v>20</v>
      </c>
      <c r="B56" s="85"/>
    </row>
    <row r="57" customFormat="false" ht="12.8" hidden="false" customHeight="false" outlineLevel="0" collapsed="false">
      <c r="A57" s="84" t="s">
        <v>21</v>
      </c>
      <c r="B57" s="85"/>
    </row>
    <row r="58" customFormat="false" ht="12.8" hidden="false" customHeight="false" outlineLevel="0" collapsed="false">
      <c r="A58" s="84" t="s">
        <v>22</v>
      </c>
      <c r="B58" s="85"/>
    </row>
    <row r="59" customFormat="false" ht="12.8" hidden="false" customHeight="false" outlineLevel="0" collapsed="false">
      <c r="A59" s="84" t="s">
        <v>23</v>
      </c>
      <c r="B59" s="85"/>
    </row>
    <row r="60" customFormat="false" ht="12.8" hidden="false" customHeight="false" outlineLevel="0" collapsed="false">
      <c r="A60" s="84" t="s">
        <v>24</v>
      </c>
      <c r="B60" s="85"/>
    </row>
    <row r="61" s="50" customFormat="true" ht="12.8" hidden="false" customHeight="false" outlineLevel="0" collapsed="false">
      <c r="A61" s="83" t="s">
        <v>46</v>
      </c>
      <c r="B61" s="82" t="n">
        <v>215816</v>
      </c>
    </row>
    <row r="62" customFormat="false" ht="12.8" hidden="false" customHeight="false" outlineLevel="0" collapsed="false">
      <c r="A62" s="84" t="s">
        <v>20</v>
      </c>
      <c r="B62" s="85"/>
    </row>
    <row r="63" customFormat="false" ht="12.8" hidden="false" customHeight="false" outlineLevel="0" collapsed="false">
      <c r="A63" s="84" t="s">
        <v>21</v>
      </c>
      <c r="B63" s="85" t="n">
        <v>215216</v>
      </c>
    </row>
    <row r="64" customFormat="false" ht="12.8" hidden="false" customHeight="false" outlineLevel="0" collapsed="false">
      <c r="A64" s="84" t="s">
        <v>22</v>
      </c>
      <c r="B64" s="85"/>
    </row>
    <row r="65" customFormat="false" ht="12.8" hidden="false" customHeight="false" outlineLevel="0" collapsed="false">
      <c r="A65" s="84" t="s">
        <v>23</v>
      </c>
      <c r="B65" s="85"/>
    </row>
    <row r="66" customFormat="false" ht="12.8" hidden="false" customHeight="false" outlineLevel="0" collapsed="false">
      <c r="A66" s="84" t="s">
        <v>24</v>
      </c>
      <c r="B66" s="85" t="n">
        <v>600</v>
      </c>
    </row>
    <row r="67" s="50" customFormat="true" ht="12.8" hidden="false" customHeight="false" outlineLevel="0" collapsed="false">
      <c r="A67" s="83" t="s">
        <v>47</v>
      </c>
      <c r="B67" s="88" t="n">
        <v>8601</v>
      </c>
    </row>
    <row r="68" s="50" customFormat="true" ht="12.8" hidden="false" customHeight="false" outlineLevel="0" collapsed="false">
      <c r="A68" s="83" t="s">
        <v>48</v>
      </c>
      <c r="B68" s="82" t="n">
        <v>2967862</v>
      </c>
    </row>
    <row r="69" customFormat="false" ht="12.8" hidden="false" customHeight="false" outlineLevel="0" collapsed="false">
      <c r="A69" s="84" t="s">
        <v>49</v>
      </c>
      <c r="B69" s="85" t="n">
        <v>2967862</v>
      </c>
    </row>
    <row r="70" customFormat="false" ht="12.8" hidden="false" customHeight="false" outlineLevel="0" collapsed="false">
      <c r="A70" s="84" t="s">
        <v>50</v>
      </c>
      <c r="B70" s="85"/>
    </row>
    <row r="71" s="50" customFormat="true" ht="19.5" hidden="false" customHeight="true" outlineLevel="0" collapsed="false">
      <c r="A71" s="81" t="s">
        <v>51</v>
      </c>
      <c r="B71" s="82" t="n">
        <v>11794992</v>
      </c>
    </row>
    <row r="72" s="50" customFormat="true" ht="11.25" hidden="false" customHeight="false" outlineLevel="0" collapsed="false">
      <c r="A72" s="89"/>
      <c r="B72" s="90"/>
    </row>
    <row r="73" customFormat="false" ht="12.75" hidden="false" customHeight="true" outlineLevel="0" collapsed="false">
      <c r="A73" s="91" t="s">
        <v>52</v>
      </c>
      <c r="B73" s="92"/>
    </row>
    <row r="74" s="50" customFormat="true" ht="11.25" hidden="false" customHeight="true" outlineLevel="0" collapsed="false">
      <c r="A74" s="91"/>
      <c r="B74" s="92"/>
    </row>
    <row r="75" s="50" customFormat="true" ht="18" hidden="false" customHeight="true" outlineLevel="0" collapsed="false">
      <c r="A75" s="81" t="s">
        <v>53</v>
      </c>
      <c r="B75" s="82" t="n">
        <v>10569840</v>
      </c>
    </row>
    <row r="76" s="50" customFormat="true" ht="12.8" hidden="false" customHeight="false" outlineLevel="0" collapsed="false">
      <c r="A76" s="83" t="s">
        <v>54</v>
      </c>
      <c r="B76" s="82" t="n">
        <v>8267421</v>
      </c>
    </row>
    <row r="77" customFormat="false" ht="12.8" hidden="false" customHeight="false" outlineLevel="0" collapsed="false">
      <c r="A77" s="84" t="s">
        <v>55</v>
      </c>
      <c r="B77" s="93" t="n">
        <v>8634441</v>
      </c>
    </row>
    <row r="78" customFormat="false" ht="12.8" hidden="false" customHeight="false" outlineLevel="0" collapsed="false">
      <c r="A78" s="84" t="s">
        <v>56</v>
      </c>
      <c r="B78" s="93" t="n">
        <v>8634441</v>
      </c>
    </row>
    <row r="79" customFormat="false" ht="12.8" hidden="false" customHeight="false" outlineLevel="0" collapsed="false">
      <c r="A79" s="84" t="s">
        <v>57</v>
      </c>
      <c r="B79" s="85"/>
    </row>
    <row r="80" customFormat="false" ht="12.75" hidden="false" customHeight="true" outlineLevel="0" collapsed="false">
      <c r="A80" s="94" t="s">
        <v>58</v>
      </c>
      <c r="B80" s="85" t="n">
        <v>8634441</v>
      </c>
    </row>
    <row r="81" customFormat="false" ht="12.8" hidden="false" customHeight="false" outlineLevel="0" collapsed="false">
      <c r="A81" s="84" t="s">
        <v>59</v>
      </c>
      <c r="B81" s="85"/>
    </row>
    <row r="82" customFormat="false" ht="12.8" hidden="false" customHeight="false" outlineLevel="0" collapsed="false">
      <c r="A82" s="84" t="s">
        <v>60</v>
      </c>
      <c r="B82" s="93" t="n">
        <v>0</v>
      </c>
    </row>
    <row r="83" customFormat="false" ht="12.8" hidden="false" customHeight="false" outlineLevel="0" collapsed="false">
      <c r="A83" s="84" t="s">
        <v>61</v>
      </c>
      <c r="B83" s="85"/>
    </row>
    <row r="84" customFormat="false" ht="12.8" hidden="false" customHeight="false" outlineLevel="0" collapsed="false">
      <c r="A84" s="84" t="s">
        <v>62</v>
      </c>
      <c r="B84" s="85"/>
    </row>
    <row r="85" customFormat="false" ht="12.8" hidden="false" customHeight="false" outlineLevel="0" collapsed="false">
      <c r="A85" s="84" t="s">
        <v>63</v>
      </c>
      <c r="B85" s="85"/>
    </row>
    <row r="86" customFormat="false" ht="12.8" hidden="false" customHeight="false" outlineLevel="0" collapsed="false">
      <c r="A86" s="84" t="s">
        <v>64</v>
      </c>
      <c r="B86" s="85" t="n">
        <v>114192</v>
      </c>
    </row>
    <row r="87" customFormat="false" ht="12.8" hidden="false" customHeight="false" outlineLevel="0" collapsed="false">
      <c r="A87" s="84" t="s">
        <v>65</v>
      </c>
      <c r="B87" s="95" t="n">
        <v>408343</v>
      </c>
    </row>
    <row r="88" customFormat="false" ht="12.8" hidden="false" customHeight="false" outlineLevel="0" collapsed="false">
      <c r="A88" s="84" t="s">
        <v>66</v>
      </c>
      <c r="B88" s="85"/>
    </row>
    <row r="89" customFormat="false" ht="12.8" hidden="false" customHeight="false" outlineLevel="0" collapsed="false">
      <c r="A89" s="84" t="s">
        <v>67</v>
      </c>
      <c r="B89" s="85" t="n">
        <v>408343</v>
      </c>
    </row>
    <row r="90" customFormat="false" ht="12.8" hidden="false" customHeight="false" outlineLevel="0" collapsed="false">
      <c r="A90" s="86" t="s">
        <v>206</v>
      </c>
      <c r="B90" s="85"/>
    </row>
    <row r="91" customFormat="false" ht="12.8" hidden="false" customHeight="false" outlineLevel="0" collapsed="false">
      <c r="A91" s="84" t="s">
        <v>69</v>
      </c>
      <c r="B91" s="95" t="n">
        <v>-618714</v>
      </c>
    </row>
    <row r="92" customFormat="false" ht="12.8" hidden="false" customHeight="false" outlineLevel="0" collapsed="false">
      <c r="A92" s="84" t="s">
        <v>70</v>
      </c>
      <c r="B92" s="85" t="n">
        <v>15845</v>
      </c>
    </row>
    <row r="93" customFormat="false" ht="12.8" hidden="false" customHeight="false" outlineLevel="0" collapsed="false">
      <c r="A93" s="84" t="s">
        <v>71</v>
      </c>
      <c r="B93" s="85" t="n">
        <v>-634559</v>
      </c>
    </row>
    <row r="94" customFormat="false" ht="12.8" hidden="false" customHeight="false" outlineLevel="0" collapsed="false">
      <c r="A94" s="84" t="s">
        <v>72</v>
      </c>
      <c r="B94" s="93" t="n">
        <v>0</v>
      </c>
    </row>
    <row r="95" customFormat="false" ht="12.8" hidden="false" customHeight="false" outlineLevel="0" collapsed="false">
      <c r="A95" s="84" t="s">
        <v>73</v>
      </c>
      <c r="B95" s="85"/>
    </row>
    <row r="96" customFormat="false" ht="19.45" hidden="false" customHeight="false" outlineLevel="0" collapsed="false">
      <c r="A96" s="94" t="s">
        <v>74</v>
      </c>
      <c r="B96" s="85"/>
    </row>
    <row r="97" customFormat="false" ht="12.8" hidden="false" customHeight="false" outlineLevel="0" collapsed="false">
      <c r="A97" s="84" t="s">
        <v>75</v>
      </c>
      <c r="B97" s="85"/>
    </row>
    <row r="98" customFormat="false" ht="12.8" hidden="false" customHeight="false" outlineLevel="0" collapsed="false">
      <c r="A98" s="84" t="s">
        <v>76</v>
      </c>
      <c r="B98" s="85"/>
    </row>
    <row r="99" customFormat="false" ht="19.45" hidden="false" customHeight="false" outlineLevel="0" collapsed="false">
      <c r="A99" s="94" t="s">
        <v>77</v>
      </c>
      <c r="B99" s="85"/>
    </row>
    <row r="100" customFormat="false" ht="12.8" hidden="false" customHeight="false" outlineLevel="0" collapsed="false">
      <c r="A100" s="84" t="s">
        <v>78</v>
      </c>
      <c r="B100" s="85"/>
    </row>
    <row r="101" customFormat="false" ht="12.8" hidden="false" customHeight="false" outlineLevel="0" collapsed="false">
      <c r="A101" s="84" t="s">
        <v>79</v>
      </c>
      <c r="B101" s="85" t="n">
        <v>-270841</v>
      </c>
    </row>
    <row r="102" customFormat="false" ht="12.8" hidden="false" customHeight="false" outlineLevel="0" collapsed="false">
      <c r="A102" s="84" t="s">
        <v>80</v>
      </c>
      <c r="B102" s="85"/>
    </row>
    <row r="103" customFormat="false" ht="12.8" hidden="false" customHeight="false" outlineLevel="0" collapsed="false">
      <c r="A103" s="84" t="s">
        <v>81</v>
      </c>
      <c r="B103" s="85"/>
    </row>
    <row r="104" s="50" customFormat="true" ht="12.8" hidden="false" customHeight="false" outlineLevel="0" collapsed="false">
      <c r="A104" s="83" t="s">
        <v>82</v>
      </c>
      <c r="B104" s="96" t="n">
        <v>0</v>
      </c>
    </row>
    <row r="105" customFormat="false" ht="12.8" hidden="false" customHeight="false" outlineLevel="0" collapsed="false">
      <c r="A105" s="84" t="s">
        <v>83</v>
      </c>
      <c r="B105" s="85"/>
    </row>
    <row r="106" customFormat="false" ht="12.8" hidden="false" customHeight="false" outlineLevel="0" collapsed="false">
      <c r="A106" s="84" t="s">
        <v>84</v>
      </c>
      <c r="B106" s="85"/>
    </row>
    <row r="107" customFormat="false" ht="12.8" hidden="false" customHeight="false" outlineLevel="0" collapsed="false">
      <c r="A107" s="84" t="s">
        <v>85</v>
      </c>
      <c r="B107" s="85"/>
    </row>
    <row r="108" s="50" customFormat="true" ht="12.8" hidden="false" customHeight="false" outlineLevel="0" collapsed="false">
      <c r="A108" s="83" t="s">
        <v>86</v>
      </c>
      <c r="B108" s="82" t="n">
        <v>2302419</v>
      </c>
    </row>
    <row r="109" s="50" customFormat="true" ht="12.8" hidden="false" customHeight="false" outlineLevel="0" collapsed="false">
      <c r="A109" s="84" t="s">
        <v>87</v>
      </c>
      <c r="B109" s="93" t="n">
        <v>2302419</v>
      </c>
    </row>
    <row r="110" s="50" customFormat="true" ht="12.8" hidden="false" customHeight="false" outlineLevel="0" collapsed="false">
      <c r="A110" s="84" t="s">
        <v>88</v>
      </c>
      <c r="B110" s="85" t="n">
        <v>214353</v>
      </c>
    </row>
    <row r="111" s="50" customFormat="true" ht="19.45" hidden="false" customHeight="false" outlineLevel="0" collapsed="false">
      <c r="A111" s="94" t="s">
        <v>207</v>
      </c>
      <c r="B111" s="85" t="n">
        <v>0</v>
      </c>
    </row>
    <row r="112" s="50" customFormat="true" ht="12.8" hidden="false" customHeight="false" outlineLevel="0" collapsed="false">
      <c r="A112" s="84" t="s">
        <v>90</v>
      </c>
      <c r="B112" s="85" t="n">
        <v>0</v>
      </c>
    </row>
    <row r="113" s="50" customFormat="true" ht="12.8" hidden="false" customHeight="false" outlineLevel="0" collapsed="false">
      <c r="A113" s="84" t="s">
        <v>91</v>
      </c>
      <c r="B113" s="85" t="n">
        <v>2088066</v>
      </c>
    </row>
    <row r="114" s="50" customFormat="true" ht="12.8" hidden="false" customHeight="false" outlineLevel="0" collapsed="false">
      <c r="A114" s="84" t="s">
        <v>92</v>
      </c>
      <c r="B114" s="85"/>
    </row>
    <row r="115" s="50" customFormat="true" ht="12.8" hidden="false" customHeight="false" outlineLevel="0" collapsed="false">
      <c r="A115" s="84" t="s">
        <v>93</v>
      </c>
      <c r="B115" s="85"/>
    </row>
    <row r="116" s="50" customFormat="true" ht="12.8" hidden="false" customHeight="false" outlineLevel="0" collapsed="false">
      <c r="A116" s="84" t="s">
        <v>94</v>
      </c>
      <c r="B116" s="85"/>
    </row>
    <row r="117" s="50" customFormat="true" ht="19.5" hidden="false" customHeight="true" outlineLevel="0" collapsed="false">
      <c r="A117" s="81" t="s">
        <v>95</v>
      </c>
      <c r="B117" s="96" t="n">
        <v>849209</v>
      </c>
    </row>
    <row r="118" customFormat="false" ht="12.8" hidden="false" customHeight="false" outlineLevel="0" collapsed="false">
      <c r="A118" s="84" t="s">
        <v>96</v>
      </c>
      <c r="B118" s="95" t="n">
        <v>0</v>
      </c>
    </row>
    <row r="119" customFormat="false" ht="12.8" hidden="false" customHeight="false" outlineLevel="0" collapsed="false">
      <c r="A119" s="86" t="s">
        <v>208</v>
      </c>
      <c r="B119" s="85"/>
    </row>
    <row r="120" customFormat="false" ht="12.8" hidden="false" customHeight="false" outlineLevel="0" collapsed="false">
      <c r="A120" s="84" t="s">
        <v>98</v>
      </c>
      <c r="B120" s="85"/>
    </row>
    <row r="121" customFormat="false" ht="12.8" hidden="false" customHeight="false" outlineLevel="0" collapsed="false">
      <c r="A121" s="84" t="s">
        <v>99</v>
      </c>
      <c r="B121" s="85"/>
    </row>
    <row r="122" customFormat="false" ht="12.8" hidden="false" customHeight="false" outlineLevel="0" collapsed="false">
      <c r="A122" s="84" t="s">
        <v>100</v>
      </c>
      <c r="B122" s="85"/>
    </row>
    <row r="123" customFormat="false" ht="12.8" hidden="false" customHeight="false" outlineLevel="0" collapsed="false">
      <c r="A123" s="84" t="s">
        <v>101</v>
      </c>
      <c r="B123" s="95" t="n">
        <v>67258</v>
      </c>
    </row>
    <row r="124" customFormat="false" ht="12.8" hidden="false" customHeight="false" outlineLevel="0" collapsed="false">
      <c r="A124" s="84" t="s">
        <v>102</v>
      </c>
      <c r="B124" s="85"/>
    </row>
    <row r="125" customFormat="false" ht="12.8" hidden="false" customHeight="false" outlineLevel="0" collapsed="false">
      <c r="A125" s="84" t="s">
        <v>103</v>
      </c>
      <c r="B125" s="85"/>
    </row>
    <row r="126" customFormat="false" ht="12.8" hidden="false" customHeight="false" outlineLevel="0" collapsed="false">
      <c r="A126" s="84" t="s">
        <v>104</v>
      </c>
      <c r="B126" s="85"/>
    </row>
    <row r="127" customFormat="false" ht="12.8" hidden="false" customHeight="false" outlineLevel="0" collapsed="false">
      <c r="A127" s="84" t="s">
        <v>23</v>
      </c>
      <c r="B127" s="85"/>
    </row>
    <row r="128" customFormat="false" ht="12.8" hidden="false" customHeight="false" outlineLevel="0" collapsed="false">
      <c r="A128" s="84" t="s">
        <v>105</v>
      </c>
      <c r="B128" s="85" t="n">
        <v>67258</v>
      </c>
    </row>
    <row r="129" customFormat="false" ht="12.8" hidden="false" customHeight="false" outlineLevel="0" collapsed="false">
      <c r="A129" s="94" t="s">
        <v>106</v>
      </c>
      <c r="B129" s="85"/>
    </row>
    <row r="130" customFormat="false" ht="12.8" hidden="false" customHeight="false" outlineLevel="0" collapsed="false">
      <c r="A130" s="84" t="s">
        <v>107</v>
      </c>
      <c r="B130" s="85" t="n">
        <v>781951</v>
      </c>
    </row>
    <row r="131" customFormat="false" ht="12.8" hidden="false" customHeight="false" outlineLevel="0" collapsed="false">
      <c r="A131" s="84" t="s">
        <v>108</v>
      </c>
      <c r="B131" s="85"/>
    </row>
    <row r="132" customFormat="false" ht="12.8" hidden="false" customHeight="false" outlineLevel="0" collapsed="false">
      <c r="A132" s="84" t="s">
        <v>200</v>
      </c>
      <c r="B132" s="85"/>
    </row>
    <row r="133" s="50" customFormat="true" ht="19.5" hidden="false" customHeight="true" outlineLevel="0" collapsed="false">
      <c r="A133" s="81" t="s">
        <v>109</v>
      </c>
      <c r="B133" s="96" t="n">
        <v>375943</v>
      </c>
    </row>
    <row r="134" customFormat="false" ht="12.8" hidden="false" customHeight="false" outlineLevel="0" collapsed="false">
      <c r="A134" s="94" t="s">
        <v>110</v>
      </c>
      <c r="B134" s="85"/>
    </row>
    <row r="135" customFormat="false" ht="12.8" hidden="false" customHeight="false" outlineLevel="0" collapsed="false">
      <c r="A135" s="84" t="s">
        <v>111</v>
      </c>
      <c r="B135" s="85"/>
    </row>
    <row r="136" customFormat="false" ht="12.8" hidden="false" customHeight="false" outlineLevel="0" collapsed="false">
      <c r="A136" s="84" t="s">
        <v>112</v>
      </c>
      <c r="B136" s="95" t="n">
        <v>206353</v>
      </c>
    </row>
    <row r="137" customFormat="false" ht="12.8" hidden="false" customHeight="false" outlineLevel="0" collapsed="false">
      <c r="A137" s="84" t="s">
        <v>102</v>
      </c>
      <c r="B137" s="85"/>
    </row>
    <row r="138" customFormat="false" ht="12.8" hidden="false" customHeight="false" outlineLevel="0" collapsed="false">
      <c r="A138" s="84" t="s">
        <v>103</v>
      </c>
      <c r="B138" s="85"/>
    </row>
    <row r="139" customFormat="false" ht="12.8" hidden="false" customHeight="false" outlineLevel="0" collapsed="false">
      <c r="A139" s="84" t="s">
        <v>104</v>
      </c>
      <c r="B139" s="85"/>
    </row>
    <row r="140" customFormat="false" ht="12.8" hidden="false" customHeight="false" outlineLevel="0" collapsed="false">
      <c r="A140" s="84" t="s">
        <v>23</v>
      </c>
      <c r="B140" s="85"/>
    </row>
    <row r="141" customFormat="false" ht="12.8" hidden="false" customHeight="false" outlineLevel="0" collapsed="false">
      <c r="A141" s="84" t="s">
        <v>105</v>
      </c>
      <c r="B141" s="85" t="n">
        <v>206353</v>
      </c>
    </row>
    <row r="142" customFormat="false" ht="12.8" hidden="false" customHeight="false" outlineLevel="0" collapsed="false">
      <c r="A142" s="94" t="s">
        <v>113</v>
      </c>
      <c r="B142" s="85"/>
    </row>
    <row r="143" customFormat="false" ht="12.8" hidden="false" customHeight="false" outlineLevel="0" collapsed="false">
      <c r="A143" s="84" t="s">
        <v>114</v>
      </c>
      <c r="B143" s="95" t="n">
        <v>168748</v>
      </c>
    </row>
    <row r="144" customFormat="false" ht="12.8" hidden="false" customHeight="false" outlineLevel="0" collapsed="false">
      <c r="A144" s="84" t="s">
        <v>115</v>
      </c>
      <c r="B144" s="85" t="n">
        <v>47995</v>
      </c>
    </row>
    <row r="145" customFormat="false" ht="12.8" hidden="false" customHeight="false" outlineLevel="0" collapsed="false">
      <c r="A145" s="84" t="s">
        <v>116</v>
      </c>
      <c r="B145" s="85"/>
    </row>
    <row r="146" customFormat="false" ht="12.8" hidden="false" customHeight="false" outlineLevel="0" collapsed="false">
      <c r="A146" s="84" t="s">
        <v>117</v>
      </c>
      <c r="B146" s="85"/>
    </row>
    <row r="147" customFormat="false" ht="12.8" hidden="false" customHeight="false" outlineLevel="0" collapsed="false">
      <c r="A147" s="84" t="s">
        <v>118</v>
      </c>
      <c r="B147" s="85" t="n">
        <v>42010</v>
      </c>
    </row>
    <row r="148" customFormat="false" ht="12.8" hidden="false" customHeight="false" outlineLevel="0" collapsed="false">
      <c r="A148" s="84" t="s">
        <v>119</v>
      </c>
      <c r="B148" s="85"/>
    </row>
    <row r="149" customFormat="false" ht="12.8" hidden="false" customHeight="false" outlineLevel="0" collapsed="false">
      <c r="A149" s="84" t="s">
        <v>120</v>
      </c>
      <c r="B149" s="85" t="n">
        <v>78743</v>
      </c>
    </row>
    <row r="150" customFormat="false" ht="12.8" hidden="false" customHeight="false" outlineLevel="0" collapsed="false">
      <c r="A150" s="84" t="s">
        <v>121</v>
      </c>
      <c r="B150" s="85"/>
    </row>
    <row r="151" customFormat="false" ht="12.8" hidden="false" customHeight="false" outlineLevel="0" collapsed="false">
      <c r="A151" s="84" t="s">
        <v>47</v>
      </c>
      <c r="B151" s="85" t="n">
        <v>842</v>
      </c>
    </row>
    <row r="152" s="50" customFormat="true" ht="20.25" hidden="false" customHeight="true" outlineLevel="0" collapsed="false">
      <c r="A152" s="81" t="s">
        <v>122</v>
      </c>
      <c r="B152" s="96" t="n">
        <v>11794992</v>
      </c>
    </row>
    <row r="153" s="1" customFormat="true" ht="11.25" hidden="false" customHeight="false" outlineLevel="0" collapsed="false"/>
    <row r="154" s="1" customFormat="true" ht="21.75" hidden="false" customHeight="true" outlineLevel="0" collapsed="false">
      <c r="A154" s="32" t="s">
        <v>123</v>
      </c>
      <c r="B154" s="33"/>
    </row>
    <row r="155" s="36" customFormat="true" ht="19.5" hidden="false" customHeight="true" outlineLevel="0" collapsed="false">
      <c r="A155" s="34" t="s">
        <v>124</v>
      </c>
      <c r="B155" s="97"/>
    </row>
    <row r="156" s="38" customFormat="true" ht="12.8" hidden="false" customHeight="false" outlineLevel="0" collapsed="false">
      <c r="A156" s="13" t="s">
        <v>125</v>
      </c>
      <c r="B156" s="98" t="n">
        <v>420116</v>
      </c>
    </row>
    <row r="157" s="1" customFormat="true" ht="12.8" hidden="false" customHeight="false" outlineLevel="0" collapsed="false">
      <c r="A157" s="15" t="s">
        <v>126</v>
      </c>
      <c r="B157" s="99"/>
    </row>
    <row r="158" s="1" customFormat="true" ht="10.5" hidden="false" customHeight="true" outlineLevel="0" collapsed="false">
      <c r="A158" s="25" t="s">
        <v>127</v>
      </c>
      <c r="B158" s="99" t="n">
        <v>420116</v>
      </c>
    </row>
    <row r="159" s="38" customFormat="true" ht="9.75" hidden="false" customHeight="true" outlineLevel="0" collapsed="false">
      <c r="A159" s="19" t="s">
        <v>128</v>
      </c>
      <c r="B159" s="100"/>
    </row>
    <row r="160" s="38" customFormat="true" ht="12.8" hidden="false" customHeight="false" outlineLevel="0" collapsed="false">
      <c r="A160" s="13" t="s">
        <v>129</v>
      </c>
      <c r="B160" s="100"/>
    </row>
    <row r="161" s="38" customFormat="true" ht="12.8" hidden="false" customHeight="false" outlineLevel="0" collapsed="false">
      <c r="A161" s="13" t="s">
        <v>130</v>
      </c>
      <c r="B161" s="98" t="n">
        <v>0</v>
      </c>
    </row>
    <row r="162" s="1" customFormat="true" ht="12.8" hidden="false" customHeight="false" outlineLevel="0" collapsed="false">
      <c r="A162" s="15" t="s">
        <v>131</v>
      </c>
      <c r="B162" s="99"/>
    </row>
    <row r="163" s="1" customFormat="true" ht="12.8" hidden="false" customHeight="false" outlineLevel="0" collapsed="false">
      <c r="A163" s="25" t="s">
        <v>132</v>
      </c>
      <c r="B163" s="99"/>
    </row>
    <row r="164" s="1" customFormat="true" ht="12.8" hidden="false" customHeight="false" outlineLevel="0" collapsed="false">
      <c r="A164" s="15" t="s">
        <v>133</v>
      </c>
      <c r="B164" s="99"/>
    </row>
    <row r="165" s="1" customFormat="true" ht="12" hidden="false" customHeight="true" outlineLevel="0" collapsed="false">
      <c r="A165" s="25" t="s">
        <v>134</v>
      </c>
      <c r="B165" s="99"/>
    </row>
    <row r="166" s="38" customFormat="true" ht="12.8" hidden="false" customHeight="false" outlineLevel="0" collapsed="false">
      <c r="A166" s="13" t="s">
        <v>135</v>
      </c>
      <c r="B166" s="98" t="n">
        <v>712033</v>
      </c>
    </row>
    <row r="167" s="1" customFormat="true" ht="12.8" hidden="false" customHeight="false" outlineLevel="0" collapsed="false">
      <c r="A167" s="25" t="s">
        <v>136</v>
      </c>
      <c r="B167" s="99"/>
    </row>
    <row r="168" s="1" customFormat="true" ht="11.25" hidden="false" customHeight="true" outlineLevel="0" collapsed="false">
      <c r="A168" s="25" t="s">
        <v>137</v>
      </c>
      <c r="B168" s="101" t="n">
        <v>712033</v>
      </c>
    </row>
    <row r="169" s="1" customFormat="true" ht="11.25" hidden="false" customHeight="true" outlineLevel="0" collapsed="false">
      <c r="A169" s="25" t="s">
        <v>138</v>
      </c>
      <c r="B169" s="99" t="n">
        <v>487000</v>
      </c>
    </row>
    <row r="170" s="1" customFormat="true" ht="22.5" hidden="false" customHeight="true" outlineLevel="0" collapsed="false">
      <c r="A170" s="25" t="s">
        <v>139</v>
      </c>
      <c r="B170" s="99" t="n">
        <v>209401</v>
      </c>
    </row>
    <row r="171" s="1" customFormat="true" ht="11.25" hidden="false" customHeight="true" outlineLevel="0" collapsed="false">
      <c r="A171" s="25" t="s">
        <v>140</v>
      </c>
      <c r="B171" s="99"/>
    </row>
    <row r="172" s="1" customFormat="true" ht="11.25" hidden="false" customHeight="true" outlineLevel="0" collapsed="false">
      <c r="A172" s="25" t="s">
        <v>141</v>
      </c>
      <c r="B172" s="99"/>
    </row>
    <row r="173" s="1" customFormat="true" ht="11.25" hidden="false" customHeight="true" outlineLevel="0" collapsed="false">
      <c r="A173" s="25" t="s">
        <v>142</v>
      </c>
      <c r="B173" s="99" t="n">
        <v>15000</v>
      </c>
    </row>
    <row r="174" s="1" customFormat="true" ht="11.25" hidden="false" customHeight="true" outlineLevel="0" collapsed="false">
      <c r="A174" s="25" t="s">
        <v>143</v>
      </c>
      <c r="B174" s="99" t="n">
        <v>632</v>
      </c>
    </row>
    <row r="175" s="38" customFormat="true" ht="12.8" hidden="false" customHeight="false" outlineLevel="0" collapsed="false">
      <c r="A175" s="19" t="s">
        <v>144</v>
      </c>
      <c r="B175" s="98" t="n">
        <v>-1031778</v>
      </c>
    </row>
    <row r="176" s="1" customFormat="true" ht="12.8" hidden="false" customHeight="false" outlineLevel="0" collapsed="false">
      <c r="A176" s="25" t="s">
        <v>145</v>
      </c>
      <c r="B176" s="99" t="n">
        <v>-794232</v>
      </c>
    </row>
    <row r="177" s="1" customFormat="true" ht="12.8" hidden="false" customHeight="false" outlineLevel="0" collapsed="false">
      <c r="A177" s="25" t="s">
        <v>146</v>
      </c>
      <c r="B177" s="99" t="n">
        <v>-237546</v>
      </c>
    </row>
    <row r="178" s="1" customFormat="true" ht="12.8" hidden="false" customHeight="false" outlineLevel="0" collapsed="false">
      <c r="A178" s="25" t="s">
        <v>147</v>
      </c>
      <c r="B178" s="99"/>
    </row>
    <row r="179" s="38" customFormat="true" ht="12.8" hidden="false" customHeight="false" outlineLevel="0" collapsed="false">
      <c r="A179" s="19" t="s">
        <v>148</v>
      </c>
      <c r="B179" s="98" t="n">
        <v>-275377</v>
      </c>
    </row>
    <row r="180" s="1" customFormat="true" ht="12.8" hidden="false" customHeight="false" outlineLevel="0" collapsed="false">
      <c r="A180" s="25" t="s">
        <v>149</v>
      </c>
      <c r="B180" s="99" t="n">
        <v>-259841</v>
      </c>
    </row>
    <row r="181" s="1" customFormat="true" ht="12.8" hidden="false" customHeight="false" outlineLevel="0" collapsed="false">
      <c r="A181" s="25" t="s">
        <v>150</v>
      </c>
      <c r="B181" s="99" t="n">
        <v>-16536</v>
      </c>
    </row>
    <row r="182" s="1" customFormat="true" ht="12" hidden="false" customHeight="true" outlineLevel="0" collapsed="false">
      <c r="A182" s="25" t="s">
        <v>151</v>
      </c>
      <c r="B182" s="99" t="n">
        <v>1000</v>
      </c>
    </row>
    <row r="183" s="1" customFormat="true" ht="12.8" hidden="false" customHeight="false" outlineLevel="0" collapsed="false">
      <c r="A183" s="25" t="s">
        <v>152</v>
      </c>
      <c r="B183" s="99"/>
    </row>
    <row r="184" s="1" customFormat="true" ht="12.8" hidden="false" customHeight="false" outlineLevel="0" collapsed="false">
      <c r="A184" s="25" t="s">
        <v>153</v>
      </c>
      <c r="B184" s="99"/>
    </row>
    <row r="185" s="38" customFormat="true" ht="12.8" hidden="false" customHeight="false" outlineLevel="0" collapsed="false">
      <c r="A185" s="19" t="s">
        <v>154</v>
      </c>
      <c r="B185" s="100" t="n">
        <v>-285997</v>
      </c>
    </row>
    <row r="186" s="38" customFormat="true" ht="12.8" hidden="false" customHeight="false" outlineLevel="0" collapsed="false">
      <c r="A186" s="19" t="s">
        <v>155</v>
      </c>
      <c r="B186" s="98" t="n">
        <v>173722</v>
      </c>
    </row>
    <row r="187" s="1" customFormat="true" ht="12.8" hidden="false" customHeight="false" outlineLevel="0" collapsed="false">
      <c r="A187" s="25" t="s">
        <v>156</v>
      </c>
      <c r="B187" s="99" t="n">
        <v>7283</v>
      </c>
    </row>
    <row r="188" s="1" customFormat="true" ht="12.8" hidden="false" customHeight="false" outlineLevel="0" collapsed="false">
      <c r="A188" s="25" t="s">
        <v>157</v>
      </c>
      <c r="B188" s="99"/>
    </row>
    <row r="189" s="1" customFormat="true" ht="12.8" hidden="false" customHeight="false" outlineLevel="0" collapsed="false">
      <c r="A189" s="25" t="s">
        <v>158</v>
      </c>
      <c r="B189" s="99"/>
    </row>
    <row r="190" s="1" customFormat="true" ht="12.8" hidden="false" customHeight="false" outlineLevel="0" collapsed="false">
      <c r="A190" s="25" t="s">
        <v>159</v>
      </c>
      <c r="B190" s="99" t="n">
        <v>166439</v>
      </c>
    </row>
    <row r="191" s="1" customFormat="true" ht="12.8" hidden="false" customHeight="false" outlineLevel="0" collapsed="false">
      <c r="A191" s="25" t="s">
        <v>160</v>
      </c>
      <c r="B191" s="99"/>
    </row>
    <row r="192" s="1" customFormat="true" ht="12.8" hidden="false" customHeight="false" outlineLevel="0" collapsed="false">
      <c r="A192" s="25" t="s">
        <v>161</v>
      </c>
      <c r="B192" s="99"/>
    </row>
    <row r="193" s="38" customFormat="true" ht="12.8" hidden="false" customHeight="false" outlineLevel="0" collapsed="false">
      <c r="A193" s="19" t="s">
        <v>162</v>
      </c>
      <c r="B193" s="100"/>
    </row>
    <row r="194" s="38" customFormat="true" ht="12.8" hidden="false" customHeight="false" outlineLevel="0" collapsed="false">
      <c r="A194" s="19" t="s">
        <v>163</v>
      </c>
      <c r="B194" s="98" t="n">
        <v>0</v>
      </c>
    </row>
    <row r="195" s="1" customFormat="true" ht="12.8" hidden="false" customHeight="false" outlineLevel="0" collapsed="false">
      <c r="A195" s="25" t="s">
        <v>164</v>
      </c>
      <c r="B195" s="99"/>
    </row>
    <row r="196" s="1" customFormat="true" ht="12.8" hidden="false" customHeight="false" outlineLevel="0" collapsed="false">
      <c r="A196" s="25" t="s">
        <v>165</v>
      </c>
      <c r="B196" s="99"/>
    </row>
    <row r="197" s="38" customFormat="true" ht="12.8" hidden="false" customHeight="false" outlineLevel="0" collapsed="false">
      <c r="A197" s="19" t="s">
        <v>166</v>
      </c>
      <c r="B197" s="98" t="n">
        <v>0</v>
      </c>
    </row>
    <row r="198" s="1" customFormat="true" ht="12.8" hidden="false" customHeight="false" outlineLevel="0" collapsed="false">
      <c r="A198" s="25" t="s">
        <v>167</v>
      </c>
      <c r="B198" s="99"/>
    </row>
    <row r="199" s="1" customFormat="true" ht="12.8" hidden="false" customHeight="false" outlineLevel="0" collapsed="false">
      <c r="A199" s="25" t="s">
        <v>168</v>
      </c>
      <c r="B199" s="99"/>
    </row>
    <row r="200" s="1" customFormat="true" ht="12.8" hidden="false" customHeight="false" outlineLevel="0" collapsed="false">
      <c r="A200" s="102" t="s">
        <v>169</v>
      </c>
      <c r="B200" s="98" t="n">
        <v>-287281</v>
      </c>
    </row>
    <row r="201" s="1" customFormat="true" ht="12.8" hidden="false" customHeight="false" outlineLevel="0" collapsed="false">
      <c r="A201" s="25" t="s">
        <v>170</v>
      </c>
      <c r="B201" s="101" t="n">
        <v>20319</v>
      </c>
    </row>
    <row r="202" s="1" customFormat="true" ht="12.8" hidden="false" customHeight="false" outlineLevel="0" collapsed="false">
      <c r="A202" s="25" t="s">
        <v>171</v>
      </c>
      <c r="B202" s="101" t="n">
        <v>0</v>
      </c>
    </row>
    <row r="203" s="1" customFormat="true" ht="12.8" hidden="false" customHeight="false" outlineLevel="0" collapsed="false">
      <c r="A203" s="25" t="s">
        <v>172</v>
      </c>
      <c r="B203" s="99"/>
    </row>
    <row r="204" s="1" customFormat="true" ht="12.8" hidden="false" customHeight="false" outlineLevel="0" collapsed="false">
      <c r="A204" s="25" t="s">
        <v>173</v>
      </c>
      <c r="B204" s="99"/>
    </row>
    <row r="205" s="1" customFormat="true" ht="12.8" hidden="false" customHeight="false" outlineLevel="0" collapsed="false">
      <c r="A205" s="25" t="s">
        <v>174</v>
      </c>
      <c r="B205" s="101" t="n">
        <v>20319</v>
      </c>
    </row>
    <row r="206" s="1" customFormat="true" ht="12.8" hidden="false" customHeight="false" outlineLevel="0" collapsed="false">
      <c r="A206" s="25" t="s">
        <v>175</v>
      </c>
      <c r="B206" s="99"/>
    </row>
    <row r="207" s="1" customFormat="true" ht="12.8" hidden="false" customHeight="false" outlineLevel="0" collapsed="false">
      <c r="A207" s="25" t="s">
        <v>176</v>
      </c>
      <c r="B207" s="99" t="n">
        <v>20319</v>
      </c>
    </row>
    <row r="208" s="1" customFormat="true" ht="12.8" hidden="false" customHeight="false" outlineLevel="0" collapsed="false">
      <c r="A208" s="25" t="s">
        <v>177</v>
      </c>
      <c r="B208" s="101" t="n">
        <v>-3879</v>
      </c>
    </row>
    <row r="209" s="1" customFormat="true" ht="12.8" hidden="false" customHeight="false" outlineLevel="0" collapsed="false">
      <c r="A209" s="25" t="s">
        <v>178</v>
      </c>
      <c r="B209" s="99"/>
    </row>
    <row r="210" s="1" customFormat="true" ht="12.8" hidden="false" customHeight="false" outlineLevel="0" collapsed="false">
      <c r="A210" s="25" t="s">
        <v>179</v>
      </c>
      <c r="B210" s="99" t="n">
        <v>-3879</v>
      </c>
    </row>
    <row r="211" s="1" customFormat="true" ht="12.8" hidden="false" customHeight="false" outlineLevel="0" collapsed="false">
      <c r="A211" s="25" t="s">
        <v>180</v>
      </c>
      <c r="B211" s="99"/>
    </row>
    <row r="212" s="1" customFormat="true" ht="12.8" hidden="false" customHeight="false" outlineLevel="0" collapsed="false">
      <c r="A212" s="25" t="s">
        <v>181</v>
      </c>
      <c r="B212" s="101" t="n">
        <v>0</v>
      </c>
    </row>
    <row r="213" s="1" customFormat="true" ht="12.8" hidden="false" customHeight="false" outlineLevel="0" collapsed="false">
      <c r="A213" s="25" t="s">
        <v>182</v>
      </c>
      <c r="B213" s="99"/>
    </row>
    <row r="214" s="1" customFormat="true" ht="12" hidden="false" customHeight="true" outlineLevel="0" collapsed="false">
      <c r="A214" s="25" t="s">
        <v>183</v>
      </c>
      <c r="B214" s="99"/>
    </row>
    <row r="215" s="1" customFormat="true" ht="12.8" hidden="false" customHeight="false" outlineLevel="0" collapsed="false">
      <c r="A215" s="25" t="s">
        <v>184</v>
      </c>
      <c r="B215" s="99"/>
    </row>
    <row r="216" s="1" customFormat="true" ht="12.75" hidden="false" customHeight="true" outlineLevel="0" collapsed="false">
      <c r="A216" s="25" t="s">
        <v>185</v>
      </c>
      <c r="B216" s="101" t="n">
        <v>0</v>
      </c>
    </row>
    <row r="217" s="1" customFormat="true" ht="12.8" hidden="false" customHeight="false" outlineLevel="0" collapsed="false">
      <c r="A217" s="25" t="s">
        <v>164</v>
      </c>
      <c r="B217" s="99"/>
    </row>
    <row r="218" s="1" customFormat="true" ht="12.8" hidden="false" customHeight="false" outlineLevel="0" collapsed="false">
      <c r="A218" s="25" t="s">
        <v>165</v>
      </c>
      <c r="B218" s="99"/>
    </row>
    <row r="219" s="1" customFormat="true" ht="15" hidden="false" customHeight="true" outlineLevel="0" collapsed="false">
      <c r="A219" s="102" t="s">
        <v>186</v>
      </c>
      <c r="B219" s="98" t="n">
        <v>16440</v>
      </c>
    </row>
    <row r="220" s="1" customFormat="true" ht="18.75" hidden="false" customHeight="true" outlineLevel="0" collapsed="false">
      <c r="A220" s="102" t="s">
        <v>187</v>
      </c>
      <c r="B220" s="98" t="n">
        <v>-270841</v>
      </c>
    </row>
    <row r="221" s="1" customFormat="true" ht="12.8" hidden="false" customHeight="false" outlineLevel="0" collapsed="false">
      <c r="A221" s="25" t="s">
        <v>188</v>
      </c>
      <c r="B221" s="99"/>
    </row>
    <row r="222" s="1" customFormat="true" ht="19.45" hidden="false" customHeight="false" outlineLevel="0" collapsed="false">
      <c r="A222" s="102" t="s">
        <v>189</v>
      </c>
      <c r="B222" s="98" t="n">
        <v>-270841</v>
      </c>
    </row>
    <row r="223" s="1" customFormat="true" ht="12.8" hidden="false" customHeight="false" outlineLevel="0" collapsed="false">
      <c r="A223" s="19" t="s">
        <v>190</v>
      </c>
      <c r="B223" s="99"/>
    </row>
    <row r="224" s="1" customFormat="true" ht="12.8" hidden="false" customHeight="false" outlineLevel="0" collapsed="false">
      <c r="A224" s="25" t="s">
        <v>191</v>
      </c>
      <c r="B224" s="99"/>
    </row>
    <row r="225" s="1" customFormat="true" ht="19.5" hidden="false" customHeight="true" outlineLevel="0" collapsed="false">
      <c r="A225" s="102" t="s">
        <v>192</v>
      </c>
      <c r="B225" s="98" t="n">
        <v>-270841</v>
      </c>
    </row>
  </sheetData>
  <mergeCells count="2">
    <mergeCell ref="A73:A74"/>
    <mergeCell ref="B73:B74"/>
  </mergeCells>
  <dataValidations count="3">
    <dataValidation allowBlank="true" error="Sólo datos sin decimales" errorStyle="stop" operator="between" showDropDown="false" showErrorMessage="true" showInputMessage="true" sqref="B8:B71" type="whole">
      <formula1>-200000000000</formula1>
      <formula2>200000000000</formula2>
    </dataValidation>
    <dataValidation allowBlank="true" error="Sólo datos con decimales" errorStyle="stop" operator="between" showDropDown="false" showErrorMessage="true" showInputMessage="true" sqref="B75:B152" type="whole">
      <formula1>-200000000000</formula1>
      <formula2>200000000000</formula2>
    </dataValidation>
    <dataValidation allowBlank="true" error="Sólo datos sin decimales&#10;" errorStyle="stop" operator="between" showDropDown="false" showErrorMessage="true" showInputMessage="true" sqref="B156:B225" type="whole">
      <formula1>-200000000000</formula1>
      <formula2>200000000000</formula2>
    </dataValidation>
  </dataValidations>
  <printOptions headings="false" gridLines="false" gridLinesSet="true" horizontalCentered="true" verticalCentered="false"/>
  <pageMargins left="0.315277777777778" right="0.433333333333333" top="0.7875" bottom="0.590277777777778" header="0.511805555555555" footer="0.511805555555555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5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2022-02-04T10:15:28Z</dcterms:created>
  <dc:creator>Sheila Chamorro Prieto</dc:creator>
  <dc:description/>
  <dc:language>es-ES</dc:language>
  <cp:lastModifiedBy/>
  <dcterms:modified xsi:type="dcterms:W3CDTF">2023-07-12T18:00:47Z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