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ila.CIVALNALON\Desktop\"/>
    </mc:Choice>
  </mc:AlternateContent>
  <bookViews>
    <workbookView xWindow="0" yWindow="0" windowWidth="28800" windowHeight="12435" activeTab="6"/>
  </bookViews>
  <sheets>
    <sheet name="2016" sheetId="1" r:id="rId1"/>
    <sheet name="2017" sheetId="2" r:id="rId2"/>
    <sheet name="2018" sheetId="3" r:id="rId3"/>
    <sheet name="2019" sheetId="4" r:id="rId4"/>
    <sheet name="2020" sheetId="5" r:id="rId5"/>
    <sheet name="2021" sheetId="6" r:id="rId6"/>
    <sheet name="2022" sheetId="7" r:id="rId7"/>
  </sheets>
  <externalReferences>
    <externalReference r:id="rId8"/>
  </externalReferences>
  <definedNames>
    <definedName name="_xlnm.Print_Area" localSheetId="0">'2016'!$A$150:$B$222</definedName>
    <definedName name="_xlnm.Print_Area" localSheetId="1">'2017'!$A$150:$B$222</definedName>
    <definedName name="_xlnm.Print_Area" localSheetId="3">'2019'!$A$1:$C$222</definedName>
    <definedName name="_xlnm.Print_Area" localSheetId="4">'2020'!$A$1:$C$226</definedName>
    <definedName name="_xlnm.Print_Area" localSheetId="5">'2021'!$A$1:$C$226</definedName>
    <definedName name="_xlnm.Print_Area" localSheetId="6">'2022'!$A$1:$C$225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6" i="7" l="1"/>
  <c r="B212" i="7"/>
  <c r="B208" i="7"/>
  <c r="B205" i="7"/>
  <c r="B202" i="7"/>
  <c r="B197" i="7"/>
  <c r="B194" i="7"/>
  <c r="B186" i="7"/>
  <c r="B179" i="7"/>
  <c r="B175" i="7"/>
  <c r="B168" i="7"/>
  <c r="B166" i="7" s="1"/>
  <c r="B161" i="7"/>
  <c r="B156" i="7"/>
  <c r="B143" i="7"/>
  <c r="B136" i="7"/>
  <c r="B123" i="7"/>
  <c r="B118" i="7"/>
  <c r="B109" i="7"/>
  <c r="B108" i="7" s="1"/>
  <c r="B104" i="7"/>
  <c r="B94" i="7"/>
  <c r="B91" i="7"/>
  <c r="B87" i="7"/>
  <c r="B82" i="7"/>
  <c r="B78" i="7"/>
  <c r="B68" i="7"/>
  <c r="B61" i="7"/>
  <c r="B55" i="7"/>
  <c r="B47" i="7"/>
  <c r="B40" i="7"/>
  <c r="B29" i="7"/>
  <c r="B23" i="7"/>
  <c r="B20" i="7"/>
  <c r="B16" i="7"/>
  <c r="B9" i="7"/>
  <c r="B38" i="7" l="1"/>
  <c r="B201" i="7"/>
  <c r="B219" i="7" s="1"/>
  <c r="B117" i="7"/>
  <c r="B8" i="7"/>
  <c r="B200" i="7"/>
  <c r="B133" i="7"/>
  <c r="B77" i="7"/>
  <c r="B76" i="7" s="1"/>
  <c r="B75" i="7" s="1"/>
  <c r="B71" i="7" l="1"/>
  <c r="B220" i="7"/>
  <c r="B222" i="7" s="1"/>
  <c r="B225" i="7" s="1"/>
  <c r="B152" i="7"/>
  <c r="B216" i="6" l="1"/>
  <c r="B212" i="6"/>
  <c r="B208" i="6"/>
  <c r="B205" i="6"/>
  <c r="B202" i="6"/>
  <c r="B197" i="6"/>
  <c r="B194" i="6"/>
  <c r="B186" i="6"/>
  <c r="B179" i="6"/>
  <c r="B175" i="6"/>
  <c r="B168" i="6"/>
  <c r="B166" i="6" s="1"/>
  <c r="B161" i="6"/>
  <c r="B156" i="6"/>
  <c r="B143" i="6"/>
  <c r="B136" i="6"/>
  <c r="B123" i="6"/>
  <c r="B118" i="6"/>
  <c r="B109" i="6"/>
  <c r="B108" i="6" s="1"/>
  <c r="B104" i="6"/>
  <c r="B94" i="6"/>
  <c r="B91" i="6"/>
  <c r="B87" i="6"/>
  <c r="B82" i="6"/>
  <c r="B78" i="6"/>
  <c r="B68" i="6"/>
  <c r="B61" i="6"/>
  <c r="B55" i="6"/>
  <c r="B47" i="6"/>
  <c r="B40" i="6"/>
  <c r="B29" i="6"/>
  <c r="B23" i="6"/>
  <c r="B20" i="6"/>
  <c r="B16" i="6"/>
  <c r="B9" i="6"/>
  <c r="B8" i="6" l="1"/>
  <c r="B71" i="6" s="1"/>
  <c r="B38" i="6"/>
  <c r="B201" i="6"/>
  <c r="B219" i="6"/>
  <c r="B200" i="6"/>
  <c r="B220" i="6" s="1"/>
  <c r="B222" i="6" s="1"/>
  <c r="B225" i="6" s="1"/>
  <c r="B117" i="6"/>
  <c r="B133" i="6"/>
  <c r="B77" i="6"/>
  <c r="B76" i="6" s="1"/>
  <c r="B75" i="6" s="1"/>
  <c r="B152" i="6" l="1"/>
  <c r="B216" i="5" l="1"/>
  <c r="B212" i="5"/>
  <c r="B208" i="5"/>
  <c r="B205" i="5"/>
  <c r="B202" i="5"/>
  <c r="B197" i="5"/>
  <c r="B194" i="5"/>
  <c r="B186" i="5"/>
  <c r="B179" i="5"/>
  <c r="B175" i="5"/>
  <c r="B168" i="5"/>
  <c r="B166" i="5" s="1"/>
  <c r="B161" i="5"/>
  <c r="B156" i="5"/>
  <c r="B143" i="5"/>
  <c r="B136" i="5"/>
  <c r="B128" i="5"/>
  <c r="B123" i="5" s="1"/>
  <c r="B118" i="5"/>
  <c r="B109" i="5"/>
  <c r="B108" i="5" s="1"/>
  <c r="B104" i="5"/>
  <c r="B101" i="5"/>
  <c r="B94" i="5"/>
  <c r="B91" i="5"/>
  <c r="B87" i="5"/>
  <c r="B82" i="5"/>
  <c r="B78" i="5"/>
  <c r="B68" i="5"/>
  <c r="B61" i="5"/>
  <c r="B55" i="5"/>
  <c r="B47" i="5"/>
  <c r="B40" i="5"/>
  <c r="B29" i="5"/>
  <c r="B23" i="5"/>
  <c r="B20" i="5"/>
  <c r="B16" i="5"/>
  <c r="B9" i="5"/>
  <c r="B8" i="5" l="1"/>
  <c r="B38" i="5"/>
  <c r="B71" i="5" s="1"/>
  <c r="B133" i="5"/>
  <c r="B77" i="5"/>
  <c r="B76" i="5" s="1"/>
  <c r="B75" i="5" s="1"/>
  <c r="B117" i="5"/>
  <c r="B201" i="5"/>
  <c r="B219" i="5" s="1"/>
  <c r="B200" i="5"/>
  <c r="B152" i="5" l="1"/>
  <c r="B220" i="5"/>
  <c r="B222" i="5" s="1"/>
  <c r="B225" i="5" s="1"/>
  <c r="B213" i="4" l="1"/>
  <c r="B209" i="4"/>
  <c r="B205" i="4"/>
  <c r="B202" i="4"/>
  <c r="B199" i="4"/>
  <c r="B194" i="4"/>
  <c r="B191" i="4"/>
  <c r="B183" i="4"/>
  <c r="B176" i="4"/>
  <c r="B172" i="4"/>
  <c r="B165" i="4"/>
  <c r="B163" i="4"/>
  <c r="B158" i="4"/>
  <c r="B153" i="4"/>
  <c r="B140" i="4"/>
  <c r="B133" i="4"/>
  <c r="B130" i="4" s="1"/>
  <c r="B121" i="4"/>
  <c r="B116" i="4"/>
  <c r="B107" i="4"/>
  <c r="B106" i="4" s="1"/>
  <c r="B102" i="4"/>
  <c r="B92" i="4"/>
  <c r="B89" i="4"/>
  <c r="B85" i="4"/>
  <c r="B80" i="4"/>
  <c r="B76" i="4"/>
  <c r="B66" i="4"/>
  <c r="B59" i="4"/>
  <c r="B53" i="4"/>
  <c r="B45" i="4"/>
  <c r="B38" i="4"/>
  <c r="B29" i="4"/>
  <c r="B23" i="4"/>
  <c r="B20" i="4"/>
  <c r="B16" i="4"/>
  <c r="B9" i="4"/>
  <c r="B213" i="3"/>
  <c r="B209" i="3"/>
  <c r="B205" i="3"/>
  <c r="B202" i="3"/>
  <c r="B199" i="3"/>
  <c r="B194" i="3"/>
  <c r="B191" i="3"/>
  <c r="B183" i="3"/>
  <c r="B176" i="3"/>
  <c r="B172" i="3"/>
  <c r="B165" i="3"/>
  <c r="B163" i="3" s="1"/>
  <c r="B158" i="3"/>
  <c r="B153" i="3"/>
  <c r="B140" i="3"/>
  <c r="B133" i="3"/>
  <c r="B121" i="3"/>
  <c r="B116" i="3"/>
  <c r="B107" i="3"/>
  <c r="B106" i="3" s="1"/>
  <c r="B102" i="3"/>
  <c r="B92" i="3"/>
  <c r="B89" i="3"/>
  <c r="B85" i="3"/>
  <c r="B80" i="3"/>
  <c r="B76" i="3"/>
  <c r="B75" i="3" s="1"/>
  <c r="B74" i="3" s="1"/>
  <c r="B66" i="3"/>
  <c r="B59" i="3"/>
  <c r="B53" i="3"/>
  <c r="B45" i="3"/>
  <c r="B38" i="3"/>
  <c r="B29" i="3"/>
  <c r="B23" i="3"/>
  <c r="B20" i="3"/>
  <c r="B16" i="3"/>
  <c r="B9" i="3"/>
  <c r="B8" i="4" l="1"/>
  <c r="B115" i="4"/>
  <c r="B36" i="4"/>
  <c r="B197" i="4"/>
  <c r="B198" i="4"/>
  <c r="B216" i="4" s="1"/>
  <c r="B69" i="4"/>
  <c r="B75" i="4"/>
  <c r="B74" i="4" s="1"/>
  <c r="B73" i="4" s="1"/>
  <c r="B198" i="3"/>
  <c r="B216" i="3" s="1"/>
  <c r="B8" i="3"/>
  <c r="B197" i="3"/>
  <c r="B36" i="3"/>
  <c r="B115" i="3"/>
  <c r="B73" i="3"/>
  <c r="B130" i="3"/>
  <c r="B140" i="2"/>
  <c r="B133" i="2"/>
  <c r="B121" i="2"/>
  <c r="B116" i="2"/>
  <c r="B115" i="2" s="1"/>
  <c r="B107" i="2"/>
  <c r="B106" i="2" s="1"/>
  <c r="B102" i="2"/>
  <c r="B92" i="2"/>
  <c r="B89" i="2"/>
  <c r="B85" i="2"/>
  <c r="B80" i="2"/>
  <c r="B76" i="2"/>
  <c r="B66" i="2"/>
  <c r="B59" i="2"/>
  <c r="B53" i="2"/>
  <c r="B45" i="2"/>
  <c r="B38" i="2"/>
  <c r="B29" i="2"/>
  <c r="B23" i="2"/>
  <c r="B20" i="2"/>
  <c r="B16" i="2"/>
  <c r="B9" i="2"/>
  <c r="B213" i="2"/>
  <c r="B209" i="2"/>
  <c r="B205" i="2"/>
  <c r="B202" i="2"/>
  <c r="B199" i="2"/>
  <c r="B194" i="2"/>
  <c r="B191" i="2"/>
  <c r="B183" i="2"/>
  <c r="B176" i="2"/>
  <c r="B172" i="2"/>
  <c r="B165" i="2"/>
  <c r="B163" i="2" s="1"/>
  <c r="B158" i="2"/>
  <c r="B153" i="2"/>
  <c r="B217" i="4" l="1"/>
  <c r="B219" i="4" s="1"/>
  <c r="B222" i="4" s="1"/>
  <c r="B149" i="4"/>
  <c r="B217" i="3"/>
  <c r="B219" i="3" s="1"/>
  <c r="B222" i="3" s="1"/>
  <c r="B149" i="3"/>
  <c r="B69" i="3"/>
  <c r="B36" i="2"/>
  <c r="B75" i="2"/>
  <c r="B74" i="2" s="1"/>
  <c r="B73" i="2" s="1"/>
  <c r="B8" i="2"/>
  <c r="B130" i="2"/>
  <c r="B69" i="2"/>
  <c r="B198" i="2"/>
  <c r="B216" i="2" s="1"/>
  <c r="B197" i="2"/>
  <c r="B217" i="2" l="1"/>
  <c r="B219" i="2" s="1"/>
  <c r="B222" i="2" s="1"/>
  <c r="B149" i="2"/>
  <c r="B140" i="1" l="1"/>
  <c r="B133" i="1"/>
  <c r="B130" i="1" s="1"/>
  <c r="B121" i="1"/>
  <c r="B116" i="1"/>
  <c r="B115" i="1"/>
  <c r="B107" i="1"/>
  <c r="B106" i="1" s="1"/>
  <c r="B102" i="1"/>
  <c r="B92" i="1"/>
  <c r="B89" i="1"/>
  <c r="B85" i="1"/>
  <c r="B80" i="1"/>
  <c r="B76" i="1"/>
  <c r="B75" i="1"/>
  <c r="B66" i="1"/>
  <c r="B59" i="1"/>
  <c r="B53" i="1"/>
  <c r="B45" i="1"/>
  <c r="B38" i="1"/>
  <c r="B29" i="1"/>
  <c r="B23" i="1"/>
  <c r="B20" i="1"/>
  <c r="B16" i="1"/>
  <c r="B9" i="1"/>
  <c r="B213" i="1"/>
  <c r="B209" i="1"/>
  <c r="B205" i="1"/>
  <c r="B202" i="1"/>
  <c r="B199" i="1"/>
  <c r="B194" i="1"/>
  <c r="B191" i="1"/>
  <c r="B183" i="1"/>
  <c r="B176" i="1"/>
  <c r="B172" i="1"/>
  <c r="B165" i="1"/>
  <c r="B163" i="1" s="1"/>
  <c r="B158" i="1"/>
  <c r="B153" i="1"/>
  <c r="B8" i="1" l="1"/>
  <c r="B74" i="1"/>
  <c r="B73" i="1" s="1"/>
  <c r="B149" i="1" s="1"/>
  <c r="B198" i="1"/>
  <c r="B216" i="1" s="1"/>
  <c r="B36" i="1"/>
  <c r="B69" i="1" s="1"/>
  <c r="B197" i="1"/>
  <c r="B217" i="1" l="1"/>
  <c r="B219" i="1" s="1"/>
  <c r="B222" i="1" s="1"/>
</calcChain>
</file>

<file path=xl/sharedStrings.xml><?xml version="1.0" encoding="utf-8"?>
<sst xmlns="http://schemas.openxmlformats.org/spreadsheetml/2006/main" count="1521" uniqueCount="209">
  <si>
    <t>CUENTA DE PÉRDIDAS Y GANANCIAS</t>
  </si>
  <si>
    <t>A) OPERACIONES CONTINUADAS</t>
  </si>
  <si>
    <t>1. Importe neto de la cifra de negocios</t>
  </si>
  <si>
    <t xml:space="preserve">     a) Ventas</t>
  </si>
  <si>
    <t xml:space="preserve">     b) Prestaciones de servicios</t>
  </si>
  <si>
    <t>2. Variación de existencias de productos terminados y en curso de fabricación</t>
  </si>
  <si>
    <t>3. Trabajos realizados por la empresa para su activo</t>
  </si>
  <si>
    <t>4. Aprovisionamientos</t>
  </si>
  <si>
    <t xml:space="preserve">     a) Consumo de mercaderías</t>
  </si>
  <si>
    <t xml:space="preserve">     b) Consumo de materias primas y otras materias consumibles</t>
  </si>
  <si>
    <t xml:space="preserve">     c) Trabajos realizados por otras empresas</t>
  </si>
  <si>
    <t xml:space="preserve">     d) Deterioro de mercaderías, materias primas y otros aprovisionamientos</t>
  </si>
  <si>
    <t>5. Otros ingresos de explotación</t>
  </si>
  <si>
    <t xml:space="preserve">     a) Ingresos accesorios y  otros de gestión corriente</t>
  </si>
  <si>
    <t xml:space="preserve">     b) Subvenciones de explotación incorporadas al resultado del periodo</t>
  </si>
  <si>
    <t xml:space="preserve">          b.1) Subvenciones de explotación procedentes del Principado de Asturias</t>
  </si>
  <si>
    <t xml:space="preserve">          b.2) Subvenciones de explotación procedentes resto de organismos y entes del Principado de Asturias</t>
  </si>
  <si>
    <t xml:space="preserve">          b.3) Subvenciones de explotación procedentes del Estado</t>
  </si>
  <si>
    <t xml:space="preserve">          b.4) Subvenciones de explotación procedentes de las Entidades Locales</t>
  </si>
  <si>
    <t xml:space="preserve">          b.5) Subvenciones de explotación procedentes de la Unión Europea</t>
  </si>
  <si>
    <t xml:space="preserve">          b.6) Otras subvenciones de explotación</t>
  </si>
  <si>
    <t>6. Gastos de personal</t>
  </si>
  <si>
    <t xml:space="preserve">     a) Sueldos, salarios y asimilados</t>
  </si>
  <si>
    <t xml:space="preserve">     b) Cargas sociales</t>
  </si>
  <si>
    <t xml:space="preserve">     c) Provisiones</t>
  </si>
  <si>
    <t>7. Otros gastos de explotación</t>
  </si>
  <si>
    <t xml:space="preserve">     a) Servicios exteriores</t>
  </si>
  <si>
    <t xml:space="preserve">     b) Tributos</t>
  </si>
  <si>
    <t xml:space="preserve">     c) Pérdidas, deterioro y variación de provisiones por operaciones comerciales</t>
  </si>
  <si>
    <t xml:space="preserve">     d) Otros gastos de gestión corriente</t>
  </si>
  <si>
    <t xml:space="preserve">     e) Subvenciones concedidas por la empresa/ente</t>
  </si>
  <si>
    <t>8.  Amortización del inmovilizado</t>
  </si>
  <si>
    <t>9. Imputación de subvenciones de inmovilizado no financiero y otras</t>
  </si>
  <si>
    <t xml:space="preserve">     a) Subvenciones procedentes del Principado de Asturias</t>
  </si>
  <si>
    <t xml:space="preserve">     b) Subvenciones del resto de organismos y entes del Principado de Asturias</t>
  </si>
  <si>
    <t xml:space="preserve">     c) Subvenciones procedentes del Estado</t>
  </si>
  <si>
    <t xml:space="preserve">     d) Subvenciones procedentes de las Entidades Locales</t>
  </si>
  <si>
    <t xml:space="preserve">     e) Subvenciones procedentes de la Unión Europea</t>
  </si>
  <si>
    <t xml:space="preserve">     f) Otras subvenciones</t>
  </si>
  <si>
    <t>10. Excesos de provisiones</t>
  </si>
  <si>
    <t>11. Deterioro y resultados por enajenaciones del inmovilizado</t>
  </si>
  <si>
    <t xml:space="preserve">     a) Deterioros y pérdidas</t>
  </si>
  <si>
    <t xml:space="preserve">     b) Resultados por enajenaciones y otras</t>
  </si>
  <si>
    <t>Otros Resultados</t>
  </si>
  <si>
    <t xml:space="preserve">     Ingresos excepcionales</t>
  </si>
  <si>
    <t xml:space="preserve">     Gastos excepcionales</t>
  </si>
  <si>
    <t>A.1) RESULTADO DE EXPLOTACIÓN (1+2+3+4+5+6+7+8+9+10+11+Otros resultados)</t>
  </si>
  <si>
    <t>12. Ingresos financieros</t>
  </si>
  <si>
    <t xml:space="preserve">     a) De participaciones en instrumentos de patrimonio</t>
  </si>
  <si>
    <t xml:space="preserve">        a.1) En empresas del grupo y asociadas</t>
  </si>
  <si>
    <t xml:space="preserve">        a.2) En terceros</t>
  </si>
  <si>
    <t xml:space="preserve">     b) De valores negociables y otros instrumentos financieros</t>
  </si>
  <si>
    <t xml:space="preserve">        b.1) De empresas del grupo y asociadas </t>
  </si>
  <si>
    <t xml:space="preserve">        b.2) De terceros</t>
  </si>
  <si>
    <t>13. Gastos financieros</t>
  </si>
  <si>
    <t xml:space="preserve">     a) Por deudas con empresas del grupo y asociadas</t>
  </si>
  <si>
    <t xml:space="preserve">     b) Por deudas con terceros</t>
  </si>
  <si>
    <t xml:space="preserve">     c) Por actualización de provisiones</t>
  </si>
  <si>
    <t>14. Variación de valor razonable en instrumentos financieros</t>
  </si>
  <si>
    <t xml:space="preserve">     a) Cartera de negociación y otros</t>
  </si>
  <si>
    <t xml:space="preserve">     b) Imputación al resultado del periodo por activos financieros disponibles para la venta</t>
  </si>
  <si>
    <t>15. Diferencias de cambio</t>
  </si>
  <si>
    <t>16. Deterioro y resultado por enajenaciones de instrumentos financieros</t>
  </si>
  <si>
    <t>A.2) RESULTADO FINANCIERO (12+13+14+15+16)</t>
  </si>
  <si>
    <t>A.3) RESULTADO ANTES DE IMPUESTOS (A.1 + A.2)</t>
  </si>
  <si>
    <t>17. Impuestos sobre beneficios</t>
  </si>
  <si>
    <t>A.4) RESULTADO DEL PERIODO PROCEDENTE DE OPERACIONES CONTINUADAS (A.3 + 17)</t>
  </si>
  <si>
    <t>B) OPERACIONES INTERRUMPIDAS</t>
  </si>
  <si>
    <t>18. Resultado del periodo procedente de operaciones interrumpidas neto de impuestos</t>
  </si>
  <si>
    <t>A.5) RESULTADO DEL PERIODO (A.4+18)</t>
  </si>
  <si>
    <t>ACTIVO</t>
  </si>
  <si>
    <t>A) ACTIVO NO CORRIENTE</t>
  </si>
  <si>
    <t>I. Inmovilizado Intangible</t>
  </si>
  <si>
    <t xml:space="preserve">     1. Desarrollo</t>
  </si>
  <si>
    <t xml:space="preserve">     2. Concesiones</t>
  </si>
  <si>
    <t xml:space="preserve">     3. Patentes, licencias, marcas y similares</t>
  </si>
  <si>
    <t xml:space="preserve">     4. Fondo de comercio</t>
  </si>
  <si>
    <t xml:space="preserve">     5. Aplicaciones informáticas</t>
  </si>
  <si>
    <t xml:space="preserve">     6. Otro inmovilizado intangible</t>
  </si>
  <si>
    <t>II. Inmovilizado material</t>
  </si>
  <si>
    <t xml:space="preserve">     1. Terrenos y construcciones</t>
  </si>
  <si>
    <t xml:space="preserve"> 2. Instalaciones técnicas y otro inmovilizado material</t>
  </si>
  <si>
    <t xml:space="preserve">     3. Inmovilizado en curso y anticipos</t>
  </si>
  <si>
    <t>III. Inversiones inmobiliarias</t>
  </si>
  <si>
    <t xml:space="preserve">     1. Terrenos</t>
  </si>
  <si>
    <t xml:space="preserve">  2. Construcciones</t>
  </si>
  <si>
    <t>IV. Inversiones en empresas del grupo y asociadas a largo plazo</t>
  </si>
  <si>
    <t xml:space="preserve">     1. Instrumentos de patrimonio</t>
  </si>
  <si>
    <t xml:space="preserve">     2. Créditos a empresas</t>
  </si>
  <si>
    <t xml:space="preserve">     3. Valores representativos de deuda</t>
  </si>
  <si>
    <t xml:space="preserve">     4. Derivados</t>
  </si>
  <si>
    <t xml:space="preserve">     5. Otros activos financieros</t>
  </si>
  <si>
    <t>V. Inversiones financieras a largo plazo</t>
  </si>
  <si>
    <t xml:space="preserve">     2. Créditos a terceros</t>
  </si>
  <si>
    <t>VI. Activos por impuesto diferido</t>
  </si>
  <si>
    <t>B) ACTIVO CORRIENTE</t>
  </si>
  <si>
    <t>I. Activos no corrientes mantenidos para la venta</t>
  </si>
  <si>
    <t>II. Existencias</t>
  </si>
  <si>
    <t xml:space="preserve">     1. Comerciales</t>
  </si>
  <si>
    <t xml:space="preserve">     2. Materias primas y otros aprovisionamientos</t>
  </si>
  <si>
    <t xml:space="preserve">     3. Productos en curso</t>
  </si>
  <si>
    <t xml:space="preserve">     4. Productos terminados</t>
  </si>
  <si>
    <t xml:space="preserve"> 5. Subproductos, residuos y materiales recuperados</t>
  </si>
  <si>
    <t xml:space="preserve">     6. Anticipos a proveedores</t>
  </si>
  <si>
    <t>III. Deudores comerciales y otras cuentas a cobrar</t>
  </si>
  <si>
    <t xml:space="preserve">     1. Clientes por ventas y prestaciones de servicios</t>
  </si>
  <si>
    <t xml:space="preserve">     2. Clientes, empresas del grupo y asociadas</t>
  </si>
  <si>
    <t xml:space="preserve">     3. Deudores varios</t>
  </si>
  <si>
    <t xml:space="preserve">     4. Personal</t>
  </si>
  <si>
    <t xml:space="preserve">     5. Activos por impuesto corriente</t>
  </si>
  <si>
    <t xml:space="preserve">     6. Otros créditos con las Administraciones Públicas</t>
  </si>
  <si>
    <t xml:space="preserve">     7. Accionistas (socios) por desembolsos exigidos</t>
  </si>
  <si>
    <t>IV. Inversiones en empresas del grupo y asociadas a corto plazo</t>
  </si>
  <si>
    <t>V. Inversiones financieras a corto plazo</t>
  </si>
  <si>
    <t>VI. Periodificaciones a corto plazo</t>
  </si>
  <si>
    <t>VII. Efectivo y otros activos líquidos equivalentes</t>
  </si>
  <si>
    <t xml:space="preserve">     1. Tesorería</t>
  </si>
  <si>
    <t xml:space="preserve">     2. Otros activos líquidos equivalentes</t>
  </si>
  <si>
    <t>TOTAL ACTIVO (A + B)</t>
  </si>
  <si>
    <t>PATRIMONIO NETO Y PASIVO</t>
  </si>
  <si>
    <t>A) PATRIMONIO NETO</t>
  </si>
  <si>
    <t>A-1) Fondos Propios</t>
  </si>
  <si>
    <t xml:space="preserve">     I. Capital</t>
  </si>
  <si>
    <t xml:space="preserve">          1. Capital escriturado</t>
  </si>
  <si>
    <t xml:space="preserve">               1.1. Principado de Asturias</t>
  </si>
  <si>
    <t xml:space="preserve">               1.2. Otros entes y sociedades del sector público del Principado de Asturias</t>
  </si>
  <si>
    <t xml:space="preserve">               1.3. Otros socios</t>
  </si>
  <si>
    <t xml:space="preserve">          2. (Capital no exigido)</t>
  </si>
  <si>
    <t xml:space="preserve">               2.1.(Principado de Asturias)</t>
  </si>
  <si>
    <t xml:space="preserve">               2.2.(Otros entes y sociedades del sector público del Principado de Asturias)</t>
  </si>
  <si>
    <t xml:space="preserve">               2.3.(Otros socios)</t>
  </si>
  <si>
    <t xml:space="preserve">     II. Prima de emisión</t>
  </si>
  <si>
    <t xml:space="preserve">     III. Reservas</t>
  </si>
  <si>
    <t xml:space="preserve">          1. Legal y estatutarias</t>
  </si>
  <si>
    <t xml:space="preserve">          2. Otras reservas</t>
  </si>
  <si>
    <t xml:space="preserve">  IV. (Acciones y participaciones en patrimonio propias)</t>
  </si>
  <si>
    <t xml:space="preserve">     V. Resultados de ejercicios anteriores</t>
  </si>
  <si>
    <t xml:space="preserve">          1. Remanente</t>
  </si>
  <si>
    <t xml:space="preserve">          2. (Resultados negativos ejercicios anteriores)</t>
  </si>
  <si>
    <t xml:space="preserve">     VI. Otras aportaciones de socios</t>
  </si>
  <si>
    <t xml:space="preserve">          1. Aportación del Principado de Asturias en el ejercicio corriente</t>
  </si>
  <si>
    <t xml:space="preserve">          2. Aportación de otros entes y sociedades del sector público del Principado de Asturias en el ejercicio corriente</t>
  </si>
  <si>
    <t xml:space="preserve">          3. Aportación otros socios en el ejercicio corriente</t>
  </si>
  <si>
    <t xml:space="preserve">          4. Aportación del Principado de Asturias en el ejercicios anteriores</t>
  </si>
  <si>
    <t xml:space="preserve">          5. Aportación de otros entes y sociedades del sector público del Principado de Asturias en el ejercicios anteriores</t>
  </si>
  <si>
    <t xml:space="preserve">          6. Aportación otros socios en el ejercicios anteriores</t>
  </si>
  <si>
    <t xml:space="preserve">     VII. Resultado del ejercicio</t>
  </si>
  <si>
    <t xml:space="preserve">     VIII. (Dividendo a cuenta)</t>
  </si>
  <si>
    <t xml:space="preserve">     IX. Otros instrumentos de patrimonio neto</t>
  </si>
  <si>
    <t>A-2) Ajustes por cambios de valor</t>
  </si>
  <si>
    <t xml:space="preserve">     I. Activos financieros disponibles para la venta</t>
  </si>
  <si>
    <t xml:space="preserve">     II. Operaciones de cobertura</t>
  </si>
  <si>
    <t xml:space="preserve">     III. Otros</t>
  </si>
  <si>
    <t>A-3) Subvenciones, donaciones y legados recibidos</t>
  </si>
  <si>
    <t xml:space="preserve">     I. Subvenciones oficiales de capital</t>
  </si>
  <si>
    <t xml:space="preserve">          1. Subvenciones de capital del Principado de Asturias</t>
  </si>
  <si>
    <t xml:space="preserve">          2. Subvenciones de capital del resto de organismos y entes de la Admon del Principado de Asturias</t>
  </si>
  <si>
    <t xml:space="preserve">          3. Subvenciones de capital del Estado</t>
  </si>
  <si>
    <t xml:space="preserve">          4. Subvenciones de capital de las Entidades Locales</t>
  </si>
  <si>
    <t xml:space="preserve">          5. Subvenciones de capital de la Unión Europea</t>
  </si>
  <si>
    <t xml:space="preserve">          6. Otras subvenciones de capital</t>
  </si>
  <si>
    <t xml:space="preserve">     II. Otras subvenciones, donaciones y legados</t>
  </si>
  <si>
    <t>B) PASIVO NO CORRIENTE</t>
  </si>
  <si>
    <t>I. Provisiones a largo plazo</t>
  </si>
  <si>
    <t xml:space="preserve">  1. Obligaciones por prestaciones a largo plazo al personal</t>
  </si>
  <si>
    <t xml:space="preserve">     2. Actuaciones medioambientales</t>
  </si>
  <si>
    <t xml:space="preserve">     3. Provisiones por reestructuración</t>
  </si>
  <si>
    <t xml:space="preserve">     4. Otras provisiones</t>
  </si>
  <si>
    <t>II. Deudas a largo plazo</t>
  </si>
  <si>
    <t xml:space="preserve">     1. Obligaciones y otros valores negociables</t>
  </si>
  <si>
    <t xml:space="preserve">     2. Deudas con entidades de crédito</t>
  </si>
  <si>
    <t xml:space="preserve">     3. Acreedores por arrendamiento financiero</t>
  </si>
  <si>
    <t xml:space="preserve">     5. Otros pasivos financieros</t>
  </si>
  <si>
    <t>III. Deudas con empresas del grupo y asociadas a largo plazo</t>
  </si>
  <si>
    <t>IV. Pasivos por impuesto diferido</t>
  </si>
  <si>
    <t>V. Periodificaciones a largo plazo</t>
  </si>
  <si>
    <t>C) PASIVO CORRIENTE</t>
  </si>
  <si>
    <t>I. Pasivos vinculados con activos no corrientes mantenidos para la venta</t>
  </si>
  <si>
    <t>II. Provisiones a corto plazo</t>
  </si>
  <si>
    <t>III. Deudas a corto plazo</t>
  </si>
  <si>
    <t>IV. Deudas con empresas del grupo y asociadas a corto plazo</t>
  </si>
  <si>
    <t>V. Acreedores comerciales y otras cuentas a pagar</t>
  </si>
  <si>
    <t xml:space="preserve">     1. Proveedores</t>
  </si>
  <si>
    <t xml:space="preserve">     2. Proveedores, empresas del grupo y asociadas</t>
  </si>
  <si>
    <t xml:space="preserve">     3. Acreedores varios</t>
  </si>
  <si>
    <t xml:space="preserve">     4. Personal (remuneraciones pdtes de pago)</t>
  </si>
  <si>
    <t xml:space="preserve">     5. Pasivos por impuesto corriente</t>
  </si>
  <si>
    <t xml:space="preserve">     6. Otras deudas con las Administraciones Públicas</t>
  </si>
  <si>
    <t xml:space="preserve">     7. Anticipos de clientes</t>
  </si>
  <si>
    <t>TOTAL PATRIMONIO NETO Y PASIVO (A + B +C)</t>
  </si>
  <si>
    <t>BALANCE DE SITUACIÓN</t>
  </si>
  <si>
    <t>CIUDAD INDUSTRIAL DEL VALLE DEL NALÓN, S.A.U.</t>
  </si>
  <si>
    <t>PRESUPUESTO EJERCICIO 2016</t>
  </si>
  <si>
    <t>PRESUPUESTO EJERCICIO 2017</t>
  </si>
  <si>
    <t>PRESUPUESTO EJERCICIO 2018</t>
  </si>
  <si>
    <t>PRESUPUESTO EJERCICIO 2019</t>
  </si>
  <si>
    <t>VI. Deudores comerciales empresas del grupo y asociadas a largo plazo</t>
  </si>
  <si>
    <t>VII. Activos por impuesto diferido</t>
  </si>
  <si>
    <t>VIII. Deudores comerciales no corrientes</t>
  </si>
  <si>
    <t>VI. Acreedores comerciales no corrientes</t>
  </si>
  <si>
    <t>PRESUPUESTO EJERCICIO 2020</t>
  </si>
  <si>
    <t>PRESUPUESTO EJERCICIO 2021</t>
  </si>
  <si>
    <t xml:space="preserve">     2. Instalaciones técnicas y otro inmovilizado material</t>
  </si>
  <si>
    <t xml:space="preserve">     2. Construcciones</t>
  </si>
  <si>
    <t xml:space="preserve">     5. Subproductos, residuos y materiales recuperados</t>
  </si>
  <si>
    <t xml:space="preserve">     IV. (Acciones y participaciones en patrimonio propias)</t>
  </si>
  <si>
    <t xml:space="preserve">          2. Subvenciones de capital del resto de organismos y entes de la Admón. del Principado de Asturias</t>
  </si>
  <si>
    <t xml:space="preserve">     1. Obligaciones por prestaciones a largo plazo al personal</t>
  </si>
  <si>
    <t>PRESUPUESTO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</si>
</sst>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#,##0_ ;[Red]\-#,##0\ "/>
  </numFmts>
  <fonts count="9" x14ac:knownFonts="1">
    <font>
      <sz val="10"/>
      <name val="Arial"/>
    </font>
    <font>
      <b/>
      <sz val="9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5" fillId="0" borderId="3" xfId="0" applyFont="1" applyFill="1" applyBorder="1" applyAlignment="1">
      <alignment vertical="center"/>
    </xf>
    <xf numFmtId="3" fontId="2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3" fontId="4" fillId="2" borderId="3" xfId="0" applyNumberFormat="1" applyFont="1" applyFill="1" applyBorder="1" applyAlignment="1" applyProtection="1">
      <alignment horizontal="center" vertical="center"/>
      <protection locked="0"/>
    </xf>
    <xf numFmtId="3" fontId="2" fillId="2" borderId="3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3" fontId="4" fillId="4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3" fillId="4" borderId="3" xfId="0" applyFont="1" applyFill="1" applyBorder="1" applyAlignment="1">
      <alignment vertical="center"/>
    </xf>
    <xf numFmtId="3" fontId="3" fillId="4" borderId="3" xfId="0" applyNumberFormat="1" applyFont="1" applyFill="1" applyBorder="1" applyAlignment="1" applyProtection="1">
      <alignment horizontal="center" vertical="center"/>
    </xf>
    <xf numFmtId="3" fontId="3" fillId="2" borderId="3" xfId="0" applyNumberFormat="1" applyFont="1" applyFill="1" applyBorder="1" applyAlignment="1" applyProtection="1">
      <alignment horizontal="center" vertical="center"/>
    </xf>
    <xf numFmtId="3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3" fontId="5" fillId="2" borderId="3" xfId="0" applyNumberFormat="1" applyFont="1" applyFill="1" applyBorder="1" applyAlignment="1" applyProtection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 applyProtection="1">
      <alignment horizontal="center" vertical="center"/>
      <protection locked="0"/>
    </xf>
    <xf numFmtId="3" fontId="3" fillId="2" borderId="3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0" fontId="3" fillId="0" borderId="3" xfId="1" applyFont="1" applyFill="1" applyBorder="1" applyAlignment="1">
      <alignment vertical="center"/>
    </xf>
    <xf numFmtId="3" fontId="4" fillId="2" borderId="3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>
      <alignment vertical="center"/>
    </xf>
    <xf numFmtId="0" fontId="5" fillId="0" borderId="3" xfId="1" applyFont="1" applyFill="1" applyBorder="1" applyAlignment="1">
      <alignment vertical="center"/>
    </xf>
    <xf numFmtId="3" fontId="2" fillId="2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3" fontId="4" fillId="2" borderId="3" xfId="1" applyNumberFormat="1" applyFont="1" applyFill="1" applyBorder="1" applyAlignment="1" applyProtection="1">
      <alignment horizontal="center" vertical="center"/>
      <protection locked="0"/>
    </xf>
    <xf numFmtId="3" fontId="2" fillId="2" borderId="3" xfId="1" applyNumberFormat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>
      <alignment vertical="center" wrapText="1"/>
    </xf>
    <xf numFmtId="3" fontId="4" fillId="4" borderId="3" xfId="1" applyNumberFormat="1" applyFont="1" applyFill="1" applyBorder="1" applyAlignment="1" applyProtection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4" fillId="5" borderId="3" xfId="1" applyFont="1" applyFill="1" applyBorder="1" applyAlignment="1">
      <alignment vertical="center"/>
    </xf>
    <xf numFmtId="3" fontId="4" fillId="5" borderId="3" xfId="1" applyNumberFormat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3" fontId="2" fillId="5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vertical="center"/>
    </xf>
    <xf numFmtId="0" fontId="2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vertical="center" wrapText="1"/>
    </xf>
    <xf numFmtId="3" fontId="4" fillId="5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vertical="center"/>
    </xf>
    <xf numFmtId="3" fontId="2" fillId="5" borderId="3" xfId="1" applyNumberFormat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>
      <alignment vertical="center" wrapText="1"/>
    </xf>
    <xf numFmtId="3" fontId="2" fillId="5" borderId="3" xfId="1" applyNumberFormat="1" applyFont="1" applyFill="1" applyBorder="1" applyAlignment="1">
      <alignment horizontal="center" vertical="center"/>
    </xf>
    <xf numFmtId="3" fontId="4" fillId="5" borderId="3" xfId="1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 applyProtection="1">
      <alignment horizontal="center" vertical="center"/>
    </xf>
    <xf numFmtId="3" fontId="2" fillId="5" borderId="3" xfId="0" applyNumberFormat="1" applyFont="1" applyFill="1" applyBorder="1" applyAlignment="1" applyProtection="1">
      <alignment horizontal="center" vertical="center"/>
      <protection locked="0"/>
    </xf>
    <xf numFmtId="3" fontId="4" fillId="5" borderId="3" xfId="0" applyNumberFormat="1" applyFont="1" applyFill="1" applyBorder="1" applyAlignment="1" applyProtection="1">
      <alignment horizontal="center" vertical="center"/>
      <protection locked="0"/>
    </xf>
    <xf numFmtId="3" fontId="2" fillId="5" borderId="3" xfId="0" applyNumberFormat="1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>
      <alignment vertical="center" wrapText="1"/>
    </xf>
    <xf numFmtId="164" fontId="4" fillId="0" borderId="6" xfId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13138</xdr:rowOff>
    </xdr:from>
    <xdr:to>
      <xdr:col>0</xdr:col>
      <xdr:colOff>1009650</xdr:colOff>
      <xdr:row>5</xdr:row>
      <xdr:rowOff>89338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38"/>
          <a:ext cx="1009650" cy="831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5</xdr:row>
      <xdr:rowOff>57725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50" cy="8316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5</xdr:row>
      <xdr:rowOff>69631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50" cy="8316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5</xdr:row>
      <xdr:rowOff>62304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50" cy="8316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5</xdr:row>
      <xdr:rowOff>69631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50" cy="8316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5</xdr:row>
      <xdr:rowOff>86196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50" cy="8316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5</xdr:row>
      <xdr:rowOff>86196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50" cy="8316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6.0.5\valnalon\AREAS\ADMINISTRACION\CONSEJERIAS\Consejeria%20HACIENDA-DG%20EMPRESAS%20P\PRESUPUESTO%202020\20191126_Anexos-2020%20EMPRESAS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G empresas - EP1"/>
      <sheetName val="Aclaraciones ficha EP1-empresas"/>
      <sheetName val="Balance empresas-EP2"/>
      <sheetName val="Aclaraciones-EP2"/>
      <sheetName val="PAIF1"/>
      <sheetName val="PAIF2"/>
      <sheetName val="PAIF3"/>
      <sheetName val="Información adicional-PAIF4"/>
      <sheetName val="FICHA PLANTILLA AP-2020"/>
      <sheetName val="FICHA PLANTILLA EC-2019"/>
      <sheetName val="Pluris"/>
    </sheetNames>
    <sheetDataSet>
      <sheetData sheetId="0">
        <row r="79">
          <cell r="D79">
            <v>-128754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2"/>
  <sheetViews>
    <sheetView showGridLines="0" zoomScale="145" zoomScaleNormal="145" workbookViewId="0">
      <selection activeCell="D34" sqref="D34"/>
    </sheetView>
  </sheetViews>
  <sheetFormatPr baseColWidth="10" defaultRowHeight="11.25" x14ac:dyDescent="0.2"/>
  <cols>
    <col min="1" max="1" width="63.140625" style="1" customWidth="1"/>
    <col min="2" max="2" width="12.42578125" style="1" customWidth="1"/>
    <col min="3" max="16384" width="11.42578125" style="1"/>
  </cols>
  <sheetData>
    <row r="1" spans="1:2" s="16" customFormat="1" ht="12" x14ac:dyDescent="0.2">
      <c r="A1" s="35" t="s">
        <v>192</v>
      </c>
      <c r="B1" s="32"/>
    </row>
    <row r="2" spans="1:2" s="16" customFormat="1" ht="12" customHeight="1" x14ac:dyDescent="0.2">
      <c r="B2" s="34"/>
    </row>
    <row r="3" spans="1:2" s="16" customFormat="1" ht="12" customHeight="1" x14ac:dyDescent="0.2">
      <c r="A3" s="35" t="s">
        <v>191</v>
      </c>
    </row>
    <row r="4" spans="1:2" s="16" customFormat="1" ht="12" x14ac:dyDescent="0.2">
      <c r="A4" s="17"/>
      <c r="B4" s="34"/>
    </row>
    <row r="5" spans="1:2" s="16" customFormat="1" ht="12" x14ac:dyDescent="0.2">
      <c r="A5" s="35" t="s">
        <v>190</v>
      </c>
      <c r="B5" s="34"/>
    </row>
    <row r="6" spans="1:2" s="16" customFormat="1" ht="12" customHeight="1" x14ac:dyDescent="0.2">
      <c r="B6" s="33"/>
    </row>
    <row r="7" spans="1:2" s="18" customFormat="1" ht="27" customHeight="1" x14ac:dyDescent="0.2">
      <c r="A7" s="36" t="s">
        <v>70</v>
      </c>
      <c r="B7" s="37"/>
    </row>
    <row r="8" spans="1:2" s="16" customFormat="1" ht="18" customHeight="1" x14ac:dyDescent="0.2">
      <c r="A8" s="19" t="s">
        <v>71</v>
      </c>
      <c r="B8" s="20">
        <f t="shared" ref="B8" si="0">B9+B16+B20+B23+B29+B35</f>
        <v>9294868</v>
      </c>
    </row>
    <row r="9" spans="1:2" s="16" customFormat="1" x14ac:dyDescent="0.2">
      <c r="A9" s="5" t="s">
        <v>72</v>
      </c>
      <c r="B9" s="21">
        <f t="shared" ref="B9" si="1">SUM(B10:B15)</f>
        <v>1579670</v>
      </c>
    </row>
    <row r="10" spans="1:2" s="23" customFormat="1" x14ac:dyDescent="0.2">
      <c r="A10" s="8" t="s">
        <v>73</v>
      </c>
      <c r="B10" s="22">
        <v>0</v>
      </c>
    </row>
    <row r="11" spans="1:2" s="23" customFormat="1" x14ac:dyDescent="0.2">
      <c r="A11" s="8" t="s">
        <v>74</v>
      </c>
      <c r="B11" s="22"/>
    </row>
    <row r="12" spans="1:2" s="23" customFormat="1" x14ac:dyDescent="0.2">
      <c r="A12" s="8" t="s">
        <v>75</v>
      </c>
      <c r="B12" s="22">
        <v>483</v>
      </c>
    </row>
    <row r="13" spans="1:2" s="23" customFormat="1" x14ac:dyDescent="0.2">
      <c r="A13" s="8" t="s">
        <v>76</v>
      </c>
      <c r="B13" s="22"/>
    </row>
    <row r="14" spans="1:2" s="23" customFormat="1" x14ac:dyDescent="0.2">
      <c r="A14" s="8" t="s">
        <v>77</v>
      </c>
      <c r="B14" s="22">
        <v>438</v>
      </c>
    </row>
    <row r="15" spans="1:2" s="23" customFormat="1" x14ac:dyDescent="0.2">
      <c r="A15" s="8" t="s">
        <v>78</v>
      </c>
      <c r="B15" s="22">
        <v>1578749</v>
      </c>
    </row>
    <row r="16" spans="1:2" s="16" customFormat="1" x14ac:dyDescent="0.2">
      <c r="A16" s="5" t="s">
        <v>79</v>
      </c>
      <c r="B16" s="21">
        <f t="shared" ref="B16" si="2">SUM(B17:B19)</f>
        <v>195143</v>
      </c>
    </row>
    <row r="17" spans="1:2" s="23" customFormat="1" x14ac:dyDescent="0.2">
      <c r="A17" s="8" t="s">
        <v>80</v>
      </c>
      <c r="B17" s="22"/>
    </row>
    <row r="18" spans="1:2" s="23" customFormat="1" x14ac:dyDescent="0.2">
      <c r="A18" s="24" t="s">
        <v>81</v>
      </c>
      <c r="B18" s="22">
        <v>195143</v>
      </c>
    </row>
    <row r="19" spans="1:2" s="23" customFormat="1" x14ac:dyDescent="0.2">
      <c r="A19" s="8" t="s">
        <v>82</v>
      </c>
      <c r="B19" s="22"/>
    </row>
    <row r="20" spans="1:2" s="16" customFormat="1" x14ac:dyDescent="0.2">
      <c r="A20" s="5" t="s">
        <v>83</v>
      </c>
      <c r="B20" s="21">
        <f t="shared" ref="B20" si="3">B21+B22</f>
        <v>5459779</v>
      </c>
    </row>
    <row r="21" spans="1:2" s="23" customFormat="1" x14ac:dyDescent="0.2">
      <c r="A21" s="8" t="s">
        <v>84</v>
      </c>
      <c r="B21" s="22">
        <v>503171</v>
      </c>
    </row>
    <row r="22" spans="1:2" s="23" customFormat="1" x14ac:dyDescent="0.2">
      <c r="A22" s="24" t="s">
        <v>85</v>
      </c>
      <c r="B22" s="22">
        <v>4956608</v>
      </c>
    </row>
    <row r="23" spans="1:2" s="16" customFormat="1" x14ac:dyDescent="0.2">
      <c r="A23" s="11" t="s">
        <v>86</v>
      </c>
      <c r="B23" s="21">
        <f t="shared" ref="B23" si="4">SUM(B24:B28)</f>
        <v>0</v>
      </c>
    </row>
    <row r="24" spans="1:2" s="23" customFormat="1" x14ac:dyDescent="0.2">
      <c r="A24" s="8" t="s">
        <v>87</v>
      </c>
      <c r="B24" s="22"/>
    </row>
    <row r="25" spans="1:2" s="23" customFormat="1" x14ac:dyDescent="0.2">
      <c r="A25" s="8" t="s">
        <v>88</v>
      </c>
      <c r="B25" s="22"/>
    </row>
    <row r="26" spans="1:2" s="23" customFormat="1" x14ac:dyDescent="0.2">
      <c r="A26" s="8" t="s">
        <v>89</v>
      </c>
      <c r="B26" s="22"/>
    </row>
    <row r="27" spans="1:2" s="23" customFormat="1" x14ac:dyDescent="0.2">
      <c r="A27" s="8" t="s">
        <v>90</v>
      </c>
      <c r="B27" s="22"/>
    </row>
    <row r="28" spans="1:2" s="23" customFormat="1" x14ac:dyDescent="0.2">
      <c r="A28" s="8" t="s">
        <v>91</v>
      </c>
      <c r="B28" s="22"/>
    </row>
    <row r="29" spans="1:2" s="16" customFormat="1" x14ac:dyDescent="0.2">
      <c r="A29" s="5" t="s">
        <v>92</v>
      </c>
      <c r="B29" s="21">
        <f t="shared" ref="B29" si="5">SUM(B30:B34)</f>
        <v>2060003</v>
      </c>
    </row>
    <row r="30" spans="1:2" s="23" customFormat="1" x14ac:dyDescent="0.2">
      <c r="A30" s="8" t="s">
        <v>87</v>
      </c>
      <c r="B30" s="22">
        <v>5109</v>
      </c>
    </row>
    <row r="31" spans="1:2" s="23" customFormat="1" x14ac:dyDescent="0.2">
      <c r="A31" s="8" t="s">
        <v>93</v>
      </c>
      <c r="B31" s="22">
        <v>2042036</v>
      </c>
    </row>
    <row r="32" spans="1:2" s="23" customFormat="1" x14ac:dyDescent="0.2">
      <c r="A32" s="8" t="s">
        <v>89</v>
      </c>
      <c r="B32" s="22"/>
    </row>
    <row r="33" spans="1:2" s="23" customFormat="1" x14ac:dyDescent="0.2">
      <c r="A33" s="8" t="s">
        <v>90</v>
      </c>
      <c r="B33" s="22"/>
    </row>
    <row r="34" spans="1:2" s="23" customFormat="1" x14ac:dyDescent="0.2">
      <c r="A34" s="8" t="s">
        <v>91</v>
      </c>
      <c r="B34" s="22">
        <v>12858</v>
      </c>
    </row>
    <row r="35" spans="1:2" s="16" customFormat="1" x14ac:dyDescent="0.2">
      <c r="A35" s="5" t="s">
        <v>94</v>
      </c>
      <c r="B35" s="25">
        <v>273</v>
      </c>
    </row>
    <row r="36" spans="1:2" s="16" customFormat="1" ht="18.75" customHeight="1" x14ac:dyDescent="0.2">
      <c r="A36" s="19" t="s">
        <v>95</v>
      </c>
      <c r="B36" s="20">
        <f t="shared" ref="B36" si="6">B37+B38+B45+B53+B59+B65+B66</f>
        <v>3930544</v>
      </c>
    </row>
    <row r="37" spans="1:2" s="16" customFormat="1" x14ac:dyDescent="0.2">
      <c r="A37" s="5" t="s">
        <v>96</v>
      </c>
      <c r="B37" s="25"/>
    </row>
    <row r="38" spans="1:2" s="16" customFormat="1" x14ac:dyDescent="0.2">
      <c r="A38" s="5" t="s">
        <v>97</v>
      </c>
      <c r="B38" s="21">
        <f t="shared" ref="B38" si="7">SUM(B39:B44)</f>
        <v>0</v>
      </c>
    </row>
    <row r="39" spans="1:2" s="23" customFormat="1" x14ac:dyDescent="0.2">
      <c r="A39" s="8" t="s">
        <v>98</v>
      </c>
      <c r="B39" s="22"/>
    </row>
    <row r="40" spans="1:2" s="23" customFormat="1" x14ac:dyDescent="0.2">
      <c r="A40" s="8" t="s">
        <v>99</v>
      </c>
      <c r="B40" s="22"/>
    </row>
    <row r="41" spans="1:2" s="23" customFormat="1" x14ac:dyDescent="0.2">
      <c r="A41" s="8" t="s">
        <v>100</v>
      </c>
      <c r="B41" s="22"/>
    </row>
    <row r="42" spans="1:2" s="23" customFormat="1" x14ac:dyDescent="0.2">
      <c r="A42" s="8" t="s">
        <v>101</v>
      </c>
      <c r="B42" s="22"/>
    </row>
    <row r="43" spans="1:2" s="23" customFormat="1" x14ac:dyDescent="0.2">
      <c r="A43" s="24" t="s">
        <v>102</v>
      </c>
      <c r="B43" s="22"/>
    </row>
    <row r="44" spans="1:2" s="23" customFormat="1" x14ac:dyDescent="0.2">
      <c r="A44" s="8" t="s">
        <v>103</v>
      </c>
      <c r="B44" s="22"/>
    </row>
    <row r="45" spans="1:2" s="16" customFormat="1" x14ac:dyDescent="0.2">
      <c r="A45" s="5" t="s">
        <v>104</v>
      </c>
      <c r="B45" s="21">
        <f t="shared" ref="B45" si="8">SUM(B46:B52)</f>
        <v>707392</v>
      </c>
    </row>
    <row r="46" spans="1:2" s="23" customFormat="1" x14ac:dyDescent="0.2">
      <c r="A46" s="8" t="s">
        <v>105</v>
      </c>
      <c r="B46" s="22">
        <v>108887</v>
      </c>
    </row>
    <row r="47" spans="1:2" s="23" customFormat="1" x14ac:dyDescent="0.2">
      <c r="A47" s="8" t="s">
        <v>106</v>
      </c>
      <c r="B47" s="22"/>
    </row>
    <row r="48" spans="1:2" s="23" customFormat="1" x14ac:dyDescent="0.2">
      <c r="A48" s="8" t="s">
        <v>107</v>
      </c>
      <c r="B48" s="22">
        <v>98</v>
      </c>
    </row>
    <row r="49" spans="1:2" s="23" customFormat="1" x14ac:dyDescent="0.2">
      <c r="A49" s="8" t="s">
        <v>108</v>
      </c>
      <c r="B49" s="22"/>
    </row>
    <row r="50" spans="1:2" s="23" customFormat="1" x14ac:dyDescent="0.2">
      <c r="A50" s="8" t="s">
        <v>109</v>
      </c>
      <c r="B50" s="22">
        <v>126486</v>
      </c>
    </row>
    <row r="51" spans="1:2" s="23" customFormat="1" x14ac:dyDescent="0.2">
      <c r="A51" s="8" t="s">
        <v>110</v>
      </c>
      <c r="B51" s="22">
        <v>471921</v>
      </c>
    </row>
    <row r="52" spans="1:2" s="23" customFormat="1" x14ac:dyDescent="0.2">
      <c r="A52" s="8" t="s">
        <v>111</v>
      </c>
      <c r="B52" s="22"/>
    </row>
    <row r="53" spans="1:2" s="16" customFormat="1" x14ac:dyDescent="0.2">
      <c r="A53" s="11" t="s">
        <v>112</v>
      </c>
      <c r="B53" s="21">
        <f t="shared" ref="B53" si="9">SUM(B54:B58)</f>
        <v>0</v>
      </c>
    </row>
    <row r="54" spans="1:2" s="23" customFormat="1" x14ac:dyDescent="0.2">
      <c r="A54" s="8" t="s">
        <v>87</v>
      </c>
      <c r="B54" s="22"/>
    </row>
    <row r="55" spans="1:2" s="23" customFormat="1" x14ac:dyDescent="0.2">
      <c r="A55" s="8" t="s">
        <v>88</v>
      </c>
      <c r="B55" s="22"/>
    </row>
    <row r="56" spans="1:2" s="23" customFormat="1" x14ac:dyDescent="0.2">
      <c r="A56" s="8" t="s">
        <v>89</v>
      </c>
      <c r="B56" s="22"/>
    </row>
    <row r="57" spans="1:2" s="23" customFormat="1" x14ac:dyDescent="0.2">
      <c r="A57" s="8" t="s">
        <v>90</v>
      </c>
      <c r="B57" s="22"/>
    </row>
    <row r="58" spans="1:2" s="23" customFormat="1" x14ac:dyDescent="0.2">
      <c r="A58" s="8" t="s">
        <v>91</v>
      </c>
      <c r="B58" s="22"/>
    </row>
    <row r="59" spans="1:2" s="16" customFormat="1" x14ac:dyDescent="0.2">
      <c r="A59" s="5" t="s">
        <v>113</v>
      </c>
      <c r="B59" s="21">
        <f t="shared" ref="B59" si="10">SUM(B60:B64)</f>
        <v>2602439</v>
      </c>
    </row>
    <row r="60" spans="1:2" s="23" customFormat="1" x14ac:dyDescent="0.2">
      <c r="A60" s="8" t="s">
        <v>87</v>
      </c>
      <c r="B60" s="22"/>
    </row>
    <row r="61" spans="1:2" s="23" customFormat="1" x14ac:dyDescent="0.2">
      <c r="A61" s="8" t="s">
        <v>88</v>
      </c>
      <c r="B61" s="22">
        <v>402439</v>
      </c>
    </row>
    <row r="62" spans="1:2" s="23" customFormat="1" x14ac:dyDescent="0.2">
      <c r="A62" s="8" t="s">
        <v>89</v>
      </c>
      <c r="B62" s="22">
        <v>2200000</v>
      </c>
    </row>
    <row r="63" spans="1:2" s="23" customFormat="1" x14ac:dyDescent="0.2">
      <c r="A63" s="8" t="s">
        <v>90</v>
      </c>
      <c r="B63" s="22"/>
    </row>
    <row r="64" spans="1:2" s="23" customFormat="1" x14ac:dyDescent="0.2">
      <c r="A64" s="8" t="s">
        <v>91</v>
      </c>
      <c r="B64" s="22"/>
    </row>
    <row r="65" spans="1:2" s="16" customFormat="1" x14ac:dyDescent="0.2">
      <c r="A65" s="5" t="s">
        <v>114</v>
      </c>
      <c r="B65" s="25">
        <v>3628</v>
      </c>
    </row>
    <row r="66" spans="1:2" s="16" customFormat="1" x14ac:dyDescent="0.2">
      <c r="A66" s="5" t="s">
        <v>115</v>
      </c>
      <c r="B66" s="21">
        <f t="shared" ref="B66" si="11">B67+B68</f>
        <v>617085</v>
      </c>
    </row>
    <row r="67" spans="1:2" s="23" customFormat="1" x14ac:dyDescent="0.2">
      <c r="A67" s="8" t="s">
        <v>116</v>
      </c>
      <c r="B67" s="22">
        <v>617085</v>
      </c>
    </row>
    <row r="68" spans="1:2" s="23" customFormat="1" x14ac:dyDescent="0.2">
      <c r="A68" s="8" t="s">
        <v>117</v>
      </c>
      <c r="B68" s="22"/>
    </row>
    <row r="69" spans="1:2" s="16" customFormat="1" ht="19.5" customHeight="1" x14ac:dyDescent="0.2">
      <c r="A69" s="19" t="s">
        <v>118</v>
      </c>
      <c r="B69" s="20">
        <f t="shared" ref="B69" si="12">B8+B36</f>
        <v>13225412</v>
      </c>
    </row>
    <row r="70" spans="1:2" s="16" customFormat="1" ht="20.25" customHeight="1" x14ac:dyDescent="0.2">
      <c r="A70" s="26"/>
      <c r="B70" s="26"/>
    </row>
    <row r="71" spans="1:2" s="23" customFormat="1" ht="12.75" customHeight="1" x14ac:dyDescent="0.2">
      <c r="A71" s="102" t="s">
        <v>119</v>
      </c>
      <c r="B71" s="103"/>
    </row>
    <row r="72" spans="1:2" s="16" customFormat="1" ht="11.25" customHeight="1" x14ac:dyDescent="0.2">
      <c r="A72" s="102"/>
      <c r="B72" s="103"/>
    </row>
    <row r="73" spans="1:2" s="16" customFormat="1" ht="18" customHeight="1" x14ac:dyDescent="0.2">
      <c r="A73" s="19" t="s">
        <v>120</v>
      </c>
      <c r="B73" s="20">
        <f t="shared" ref="B73" si="13">B74+B102+B106</f>
        <v>11476095</v>
      </c>
    </row>
    <row r="74" spans="1:2" s="16" customFormat="1" x14ac:dyDescent="0.2">
      <c r="A74" s="5" t="s">
        <v>121</v>
      </c>
      <c r="B74" s="21">
        <f t="shared" ref="B74" si="14">B75+B84+B85-ABS(B88)+B89+B92+B99-ABS(B100)+B101</f>
        <v>8724750</v>
      </c>
    </row>
    <row r="75" spans="1:2" s="23" customFormat="1" x14ac:dyDescent="0.2">
      <c r="A75" s="8" t="s">
        <v>122</v>
      </c>
      <c r="B75" s="27">
        <f t="shared" ref="B75" si="15">B76+B80</f>
        <v>8634441</v>
      </c>
    </row>
    <row r="76" spans="1:2" s="23" customFormat="1" x14ac:dyDescent="0.2">
      <c r="A76" s="8" t="s">
        <v>123</v>
      </c>
      <c r="B76" s="27">
        <f t="shared" ref="B76" si="16">SUM(B77:B79)</f>
        <v>8634441</v>
      </c>
    </row>
    <row r="77" spans="1:2" s="23" customFormat="1" x14ac:dyDescent="0.2">
      <c r="A77" s="8" t="s">
        <v>124</v>
      </c>
      <c r="B77" s="22">
        <v>8634441</v>
      </c>
    </row>
    <row r="78" spans="1:2" s="23" customFormat="1" ht="12.75" customHeight="1" x14ac:dyDescent="0.2">
      <c r="A78" s="10" t="s">
        <v>125</v>
      </c>
      <c r="B78" s="22"/>
    </row>
    <row r="79" spans="1:2" s="23" customFormat="1" x14ac:dyDescent="0.2">
      <c r="A79" s="8" t="s">
        <v>126</v>
      </c>
      <c r="B79" s="22"/>
    </row>
    <row r="80" spans="1:2" s="23" customFormat="1" x14ac:dyDescent="0.2">
      <c r="A80" s="8" t="s">
        <v>127</v>
      </c>
      <c r="B80" s="13">
        <f t="shared" ref="B80" si="17">SUM(B81:B83)</f>
        <v>0</v>
      </c>
    </row>
    <row r="81" spans="1:2" s="23" customFormat="1" x14ac:dyDescent="0.2">
      <c r="A81" s="8" t="s">
        <v>128</v>
      </c>
      <c r="B81" s="9"/>
    </row>
    <row r="82" spans="1:2" s="23" customFormat="1" x14ac:dyDescent="0.2">
      <c r="A82" s="8" t="s">
        <v>129</v>
      </c>
      <c r="B82" s="9"/>
    </row>
    <row r="83" spans="1:2" s="23" customFormat="1" x14ac:dyDescent="0.2">
      <c r="A83" s="8" t="s">
        <v>130</v>
      </c>
      <c r="B83" s="9"/>
    </row>
    <row r="84" spans="1:2" s="23" customFormat="1" x14ac:dyDescent="0.2">
      <c r="A84" s="8" t="s">
        <v>131</v>
      </c>
      <c r="B84" s="22">
        <v>114192</v>
      </c>
    </row>
    <row r="85" spans="1:2" s="23" customFormat="1" x14ac:dyDescent="0.2">
      <c r="A85" s="8" t="s">
        <v>132</v>
      </c>
      <c r="B85" s="28">
        <f t="shared" ref="B85" si="18">B86+B87</f>
        <v>457608</v>
      </c>
    </row>
    <row r="86" spans="1:2" s="23" customFormat="1" x14ac:dyDescent="0.2">
      <c r="A86" s="8" t="s">
        <v>133</v>
      </c>
      <c r="B86" s="22">
        <v>76386</v>
      </c>
    </row>
    <row r="87" spans="1:2" s="23" customFormat="1" x14ac:dyDescent="0.2">
      <c r="A87" s="8" t="s">
        <v>134</v>
      </c>
      <c r="B87" s="22">
        <v>381222</v>
      </c>
    </row>
    <row r="88" spans="1:2" s="23" customFormat="1" x14ac:dyDescent="0.2">
      <c r="A88" s="24" t="s">
        <v>135</v>
      </c>
      <c r="B88" s="29"/>
    </row>
    <row r="89" spans="1:2" s="23" customFormat="1" x14ac:dyDescent="0.2">
      <c r="A89" s="8" t="s">
        <v>136</v>
      </c>
      <c r="B89" s="28">
        <f t="shared" ref="B89" si="19">B90-ABS(B91)</f>
        <v>-414858</v>
      </c>
    </row>
    <row r="90" spans="1:2" s="23" customFormat="1" x14ac:dyDescent="0.2">
      <c r="A90" s="8" t="s">
        <v>137</v>
      </c>
      <c r="B90" s="22"/>
    </row>
    <row r="91" spans="1:2" s="23" customFormat="1" x14ac:dyDescent="0.2">
      <c r="A91" s="8" t="s">
        <v>138</v>
      </c>
      <c r="B91" s="29">
        <v>-414858</v>
      </c>
    </row>
    <row r="92" spans="1:2" s="23" customFormat="1" x14ac:dyDescent="0.2">
      <c r="A92" s="8" t="s">
        <v>139</v>
      </c>
      <c r="B92" s="27">
        <f t="shared" ref="B92" si="20">SUM(B93:B98)</f>
        <v>0</v>
      </c>
    </row>
    <row r="93" spans="1:2" s="23" customFormat="1" x14ac:dyDescent="0.2">
      <c r="A93" s="8" t="s">
        <v>140</v>
      </c>
      <c r="B93" s="22"/>
    </row>
    <row r="94" spans="1:2" s="23" customFormat="1" ht="22.5" x14ac:dyDescent="0.2">
      <c r="A94" s="10" t="s">
        <v>141</v>
      </c>
      <c r="B94" s="22"/>
    </row>
    <row r="95" spans="1:2" s="23" customFormat="1" x14ac:dyDescent="0.2">
      <c r="A95" s="8" t="s">
        <v>142</v>
      </c>
      <c r="B95" s="22"/>
    </row>
    <row r="96" spans="1:2" s="23" customFormat="1" x14ac:dyDescent="0.2">
      <c r="A96" s="8" t="s">
        <v>143</v>
      </c>
      <c r="B96" s="22"/>
    </row>
    <row r="97" spans="1:2" s="23" customFormat="1" ht="22.5" x14ac:dyDescent="0.2">
      <c r="A97" s="10" t="s">
        <v>144</v>
      </c>
      <c r="B97" s="22"/>
    </row>
    <row r="98" spans="1:2" s="23" customFormat="1" x14ac:dyDescent="0.2">
      <c r="A98" s="8" t="s">
        <v>145</v>
      </c>
      <c r="B98" s="22"/>
    </row>
    <row r="99" spans="1:2" s="23" customFormat="1" x14ac:dyDescent="0.2">
      <c r="A99" s="8" t="s">
        <v>146</v>
      </c>
      <c r="B99" s="22">
        <v>-66633</v>
      </c>
    </row>
    <row r="100" spans="1:2" s="23" customFormat="1" x14ac:dyDescent="0.2">
      <c r="A100" s="8" t="s">
        <v>147</v>
      </c>
      <c r="B100" s="29"/>
    </row>
    <row r="101" spans="1:2" s="23" customFormat="1" x14ac:dyDescent="0.2">
      <c r="A101" s="8" t="s">
        <v>148</v>
      </c>
      <c r="B101" s="22"/>
    </row>
    <row r="102" spans="1:2" s="16" customFormat="1" x14ac:dyDescent="0.2">
      <c r="A102" s="5" t="s">
        <v>149</v>
      </c>
      <c r="B102" s="30">
        <f t="shared" ref="B102" si="21">B103+B104+B105</f>
        <v>0</v>
      </c>
    </row>
    <row r="103" spans="1:2" s="23" customFormat="1" x14ac:dyDescent="0.2">
      <c r="A103" s="8" t="s">
        <v>150</v>
      </c>
      <c r="B103" s="22"/>
    </row>
    <row r="104" spans="1:2" s="23" customFormat="1" x14ac:dyDescent="0.2">
      <c r="A104" s="8" t="s">
        <v>151</v>
      </c>
      <c r="B104" s="22"/>
    </row>
    <row r="105" spans="1:2" s="23" customFormat="1" x14ac:dyDescent="0.2">
      <c r="A105" s="8" t="s">
        <v>152</v>
      </c>
      <c r="B105" s="22"/>
    </row>
    <row r="106" spans="1:2" s="16" customFormat="1" x14ac:dyDescent="0.2">
      <c r="A106" s="5" t="s">
        <v>153</v>
      </c>
      <c r="B106" s="21">
        <f t="shared" ref="B106" si="22">B107+B114</f>
        <v>2751345</v>
      </c>
    </row>
    <row r="107" spans="1:2" s="16" customFormat="1" x14ac:dyDescent="0.2">
      <c r="A107" s="8" t="s">
        <v>154</v>
      </c>
      <c r="B107" s="27">
        <f t="shared" ref="B107" si="23">SUM(B108:B113)</f>
        <v>2751345</v>
      </c>
    </row>
    <row r="108" spans="1:2" s="16" customFormat="1" x14ac:dyDescent="0.2">
      <c r="A108" s="8" t="s">
        <v>155</v>
      </c>
      <c r="B108" s="22">
        <v>799379</v>
      </c>
    </row>
    <row r="109" spans="1:2" s="16" customFormat="1" ht="22.5" x14ac:dyDescent="0.2">
      <c r="A109" s="10" t="s">
        <v>156</v>
      </c>
      <c r="B109" s="22"/>
    </row>
    <row r="110" spans="1:2" s="16" customFormat="1" x14ac:dyDescent="0.2">
      <c r="A110" s="8" t="s">
        <v>157</v>
      </c>
      <c r="B110" s="22"/>
    </row>
    <row r="111" spans="1:2" s="16" customFormat="1" x14ac:dyDescent="0.2">
      <c r="A111" s="8" t="s">
        <v>158</v>
      </c>
      <c r="B111" s="22">
        <v>1951966</v>
      </c>
    </row>
    <row r="112" spans="1:2" s="16" customFormat="1" x14ac:dyDescent="0.2">
      <c r="A112" s="8" t="s">
        <v>159</v>
      </c>
      <c r="B112" s="22"/>
    </row>
    <row r="113" spans="1:2" s="16" customFormat="1" x14ac:dyDescent="0.2">
      <c r="A113" s="8" t="s">
        <v>160</v>
      </c>
      <c r="B113" s="22"/>
    </row>
    <row r="114" spans="1:2" s="16" customFormat="1" x14ac:dyDescent="0.2">
      <c r="A114" s="8" t="s">
        <v>161</v>
      </c>
      <c r="B114" s="22"/>
    </row>
    <row r="115" spans="1:2" s="16" customFormat="1" ht="19.5" customHeight="1" x14ac:dyDescent="0.2">
      <c r="A115" s="19" t="s">
        <v>162</v>
      </c>
      <c r="B115" s="31">
        <f t="shared" ref="B115" si="24">B116+B121+B127+B128+B129</f>
        <v>1386254</v>
      </c>
    </row>
    <row r="116" spans="1:2" s="23" customFormat="1" x14ac:dyDescent="0.2">
      <c r="A116" s="8" t="s">
        <v>163</v>
      </c>
      <c r="B116" s="28">
        <f t="shared" ref="B116" si="25">SUM(B117:B120)</f>
        <v>0</v>
      </c>
    </row>
    <row r="117" spans="1:2" s="23" customFormat="1" x14ac:dyDescent="0.2">
      <c r="A117" s="24" t="s">
        <v>164</v>
      </c>
      <c r="B117" s="22"/>
    </row>
    <row r="118" spans="1:2" s="23" customFormat="1" x14ac:dyDescent="0.2">
      <c r="A118" s="8" t="s">
        <v>165</v>
      </c>
      <c r="B118" s="22"/>
    </row>
    <row r="119" spans="1:2" s="23" customFormat="1" x14ac:dyDescent="0.2">
      <c r="A119" s="8" t="s">
        <v>166</v>
      </c>
      <c r="B119" s="22"/>
    </row>
    <row r="120" spans="1:2" s="23" customFormat="1" x14ac:dyDescent="0.2">
      <c r="A120" s="8" t="s">
        <v>167</v>
      </c>
      <c r="B120" s="22"/>
    </row>
    <row r="121" spans="1:2" s="23" customFormat="1" x14ac:dyDescent="0.2">
      <c r="A121" s="8" t="s">
        <v>168</v>
      </c>
      <c r="B121" s="28">
        <f t="shared" ref="B121" si="26">SUM(B122:B126)</f>
        <v>162116</v>
      </c>
    </row>
    <row r="122" spans="1:2" s="23" customFormat="1" x14ac:dyDescent="0.2">
      <c r="A122" s="8" t="s">
        <v>169</v>
      </c>
      <c r="B122" s="22"/>
    </row>
    <row r="123" spans="1:2" s="23" customFormat="1" x14ac:dyDescent="0.2">
      <c r="A123" s="8" t="s">
        <v>170</v>
      </c>
      <c r="B123" s="22"/>
    </row>
    <row r="124" spans="1:2" s="23" customFormat="1" x14ac:dyDescent="0.2">
      <c r="A124" s="8" t="s">
        <v>171</v>
      </c>
      <c r="B124" s="22"/>
    </row>
    <row r="125" spans="1:2" s="23" customFormat="1" x14ac:dyDescent="0.2">
      <c r="A125" s="8" t="s">
        <v>90</v>
      </c>
      <c r="B125" s="22"/>
    </row>
    <row r="126" spans="1:2" s="23" customFormat="1" x14ac:dyDescent="0.2">
      <c r="A126" s="8" t="s">
        <v>172</v>
      </c>
      <c r="B126" s="22">
        <v>162116</v>
      </c>
    </row>
    <row r="127" spans="1:2" s="23" customFormat="1" x14ac:dyDescent="0.2">
      <c r="A127" s="10" t="s">
        <v>173</v>
      </c>
      <c r="B127" s="22"/>
    </row>
    <row r="128" spans="1:2" s="23" customFormat="1" x14ac:dyDescent="0.2">
      <c r="A128" s="8" t="s">
        <v>174</v>
      </c>
      <c r="B128" s="22">
        <v>1207709</v>
      </c>
    </row>
    <row r="129" spans="1:2" s="23" customFormat="1" x14ac:dyDescent="0.2">
      <c r="A129" s="8" t="s">
        <v>175</v>
      </c>
      <c r="B129" s="22">
        <v>16429</v>
      </c>
    </row>
    <row r="130" spans="1:2" s="16" customFormat="1" ht="19.5" customHeight="1" x14ac:dyDescent="0.2">
      <c r="A130" s="19" t="s">
        <v>176</v>
      </c>
      <c r="B130" s="31">
        <f t="shared" ref="B130" si="27">B131+B132+B133+B139+B140+B148</f>
        <v>363063</v>
      </c>
    </row>
    <row r="131" spans="1:2" s="23" customFormat="1" x14ac:dyDescent="0.2">
      <c r="A131" s="10" t="s">
        <v>177</v>
      </c>
      <c r="B131" s="22"/>
    </row>
    <row r="132" spans="1:2" s="23" customFormat="1" x14ac:dyDescent="0.2">
      <c r="A132" s="8" t="s">
        <v>178</v>
      </c>
      <c r="B132" s="22"/>
    </row>
    <row r="133" spans="1:2" s="23" customFormat="1" x14ac:dyDescent="0.2">
      <c r="A133" s="8" t="s">
        <v>179</v>
      </c>
      <c r="B133" s="28">
        <f t="shared" ref="B133" si="28">SUM(B134:B138)</f>
        <v>147963</v>
      </c>
    </row>
    <row r="134" spans="1:2" s="23" customFormat="1" x14ac:dyDescent="0.2">
      <c r="A134" s="8" t="s">
        <v>169</v>
      </c>
      <c r="B134" s="22"/>
    </row>
    <row r="135" spans="1:2" s="23" customFormat="1" x14ac:dyDescent="0.2">
      <c r="A135" s="8" t="s">
        <v>170</v>
      </c>
      <c r="B135" s="22"/>
    </row>
    <row r="136" spans="1:2" s="23" customFormat="1" x14ac:dyDescent="0.2">
      <c r="A136" s="8" t="s">
        <v>171</v>
      </c>
      <c r="B136" s="22"/>
    </row>
    <row r="137" spans="1:2" s="23" customFormat="1" x14ac:dyDescent="0.2">
      <c r="A137" s="8" t="s">
        <v>90</v>
      </c>
      <c r="B137" s="22"/>
    </row>
    <row r="138" spans="1:2" s="23" customFormat="1" x14ac:dyDescent="0.2">
      <c r="A138" s="8" t="s">
        <v>172</v>
      </c>
      <c r="B138" s="22">
        <v>147963</v>
      </c>
    </row>
    <row r="139" spans="1:2" s="23" customFormat="1" x14ac:dyDescent="0.2">
      <c r="A139" s="10" t="s">
        <v>180</v>
      </c>
      <c r="B139" s="22"/>
    </row>
    <row r="140" spans="1:2" s="23" customFormat="1" x14ac:dyDescent="0.2">
      <c r="A140" s="8" t="s">
        <v>181</v>
      </c>
      <c r="B140" s="28">
        <f t="shared" ref="B140" si="29">SUM(B141:B147)</f>
        <v>215100</v>
      </c>
    </row>
    <row r="141" spans="1:2" s="23" customFormat="1" x14ac:dyDescent="0.2">
      <c r="A141" s="8" t="s">
        <v>182</v>
      </c>
      <c r="B141" s="22"/>
    </row>
    <row r="142" spans="1:2" s="23" customFormat="1" x14ac:dyDescent="0.2">
      <c r="A142" s="8" t="s">
        <v>183</v>
      </c>
      <c r="B142" s="22"/>
    </row>
    <row r="143" spans="1:2" s="23" customFormat="1" x14ac:dyDescent="0.2">
      <c r="A143" s="8" t="s">
        <v>184</v>
      </c>
      <c r="B143" s="22">
        <v>47072</v>
      </c>
    </row>
    <row r="144" spans="1:2" s="23" customFormat="1" x14ac:dyDescent="0.2">
      <c r="A144" s="8" t="s">
        <v>185</v>
      </c>
      <c r="B144" s="22">
        <v>58831</v>
      </c>
    </row>
    <row r="145" spans="1:2" s="23" customFormat="1" x14ac:dyDescent="0.2">
      <c r="A145" s="8" t="s">
        <v>186</v>
      </c>
      <c r="B145" s="22"/>
    </row>
    <row r="146" spans="1:2" s="23" customFormat="1" x14ac:dyDescent="0.2">
      <c r="A146" s="8" t="s">
        <v>187</v>
      </c>
      <c r="B146" s="22">
        <v>109197</v>
      </c>
    </row>
    <row r="147" spans="1:2" s="23" customFormat="1" x14ac:dyDescent="0.2">
      <c r="A147" s="8" t="s">
        <v>188</v>
      </c>
      <c r="B147" s="22"/>
    </row>
    <row r="148" spans="1:2" s="23" customFormat="1" x14ac:dyDescent="0.2">
      <c r="A148" s="8" t="s">
        <v>114</v>
      </c>
      <c r="B148" s="22"/>
    </row>
    <row r="149" spans="1:2" s="16" customFormat="1" ht="20.25" customHeight="1" x14ac:dyDescent="0.2">
      <c r="A149" s="19" t="s">
        <v>189</v>
      </c>
      <c r="B149" s="31">
        <f t="shared" ref="B149" si="30">B73+B115+B130</f>
        <v>13225412</v>
      </c>
    </row>
    <row r="150" spans="1:2" ht="29.25" customHeight="1" x14ac:dyDescent="0.2"/>
    <row r="151" spans="1:2" ht="21.75" customHeight="1" x14ac:dyDescent="0.2">
      <c r="A151" s="38" t="s">
        <v>0</v>
      </c>
      <c r="B151" s="39"/>
    </row>
    <row r="152" spans="1:2" s="4" customFormat="1" ht="19.5" customHeight="1" x14ac:dyDescent="0.2">
      <c r="A152" s="3" t="s">
        <v>1</v>
      </c>
      <c r="B152" s="2"/>
    </row>
    <row r="153" spans="1:2" s="7" customFormat="1" x14ac:dyDescent="0.2">
      <c r="A153" s="5" t="s">
        <v>2</v>
      </c>
      <c r="B153" s="6">
        <f t="shared" ref="B153" si="31">B154+B155</f>
        <v>566147</v>
      </c>
    </row>
    <row r="154" spans="1:2" x14ac:dyDescent="0.2">
      <c r="A154" s="8" t="s">
        <v>3</v>
      </c>
      <c r="B154" s="9"/>
    </row>
    <row r="155" spans="1:2" ht="10.5" customHeight="1" x14ac:dyDescent="0.2">
      <c r="A155" s="10" t="s">
        <v>4</v>
      </c>
      <c r="B155" s="9">
        <v>566147</v>
      </c>
    </row>
    <row r="156" spans="1:2" s="7" customFormat="1" ht="9.75" customHeight="1" x14ac:dyDescent="0.2">
      <c r="A156" s="11" t="s">
        <v>5</v>
      </c>
      <c r="B156" s="12"/>
    </row>
    <row r="157" spans="1:2" s="7" customFormat="1" x14ac:dyDescent="0.2">
      <c r="A157" s="5" t="s">
        <v>6</v>
      </c>
      <c r="B157" s="12"/>
    </row>
    <row r="158" spans="1:2" s="7" customFormat="1" x14ac:dyDescent="0.2">
      <c r="A158" s="5" t="s">
        <v>7</v>
      </c>
      <c r="B158" s="6">
        <f t="shared" ref="B158" si="32">B159+B160+B161+B162</f>
        <v>0</v>
      </c>
    </row>
    <row r="159" spans="1:2" x14ac:dyDescent="0.2">
      <c r="A159" s="8" t="s">
        <v>8</v>
      </c>
      <c r="B159" s="9"/>
    </row>
    <row r="160" spans="1:2" x14ac:dyDescent="0.2">
      <c r="A160" s="10" t="s">
        <v>9</v>
      </c>
      <c r="B160" s="9"/>
    </row>
    <row r="161" spans="1:2" x14ac:dyDescent="0.2">
      <c r="A161" s="8" t="s">
        <v>10</v>
      </c>
      <c r="B161" s="9"/>
    </row>
    <row r="162" spans="1:2" ht="12" customHeight="1" x14ac:dyDescent="0.2">
      <c r="A162" s="10" t="s">
        <v>11</v>
      </c>
      <c r="B162" s="9"/>
    </row>
    <row r="163" spans="1:2" s="7" customFormat="1" x14ac:dyDescent="0.2">
      <c r="A163" s="5" t="s">
        <v>12</v>
      </c>
      <c r="B163" s="6">
        <f>B164+B165</f>
        <v>499967</v>
      </c>
    </row>
    <row r="164" spans="1:2" x14ac:dyDescent="0.2">
      <c r="A164" s="10" t="s">
        <v>13</v>
      </c>
      <c r="B164" s="9">
        <v>4500</v>
      </c>
    </row>
    <row r="165" spans="1:2" ht="11.25" customHeight="1" x14ac:dyDescent="0.2">
      <c r="A165" s="10" t="s">
        <v>14</v>
      </c>
      <c r="B165" s="13">
        <f>SUM(B166:B171)</f>
        <v>495467</v>
      </c>
    </row>
    <row r="166" spans="1:2" ht="11.25" customHeight="1" x14ac:dyDescent="0.2">
      <c r="A166" s="10" t="s">
        <v>15</v>
      </c>
      <c r="B166" s="9">
        <v>488205</v>
      </c>
    </row>
    <row r="167" spans="1:2" ht="22.5" customHeight="1" x14ac:dyDescent="0.2">
      <c r="A167" s="10" t="s">
        <v>16</v>
      </c>
      <c r="B167" s="9"/>
    </row>
    <row r="168" spans="1:2" ht="11.25" customHeight="1" x14ac:dyDescent="0.2">
      <c r="A168" s="10" t="s">
        <v>17</v>
      </c>
      <c r="B168" s="9"/>
    </row>
    <row r="169" spans="1:2" ht="11.25" customHeight="1" x14ac:dyDescent="0.2">
      <c r="A169" s="10" t="s">
        <v>18</v>
      </c>
      <c r="B169" s="9"/>
    </row>
    <row r="170" spans="1:2" ht="11.25" customHeight="1" x14ac:dyDescent="0.2">
      <c r="A170" s="10" t="s">
        <v>19</v>
      </c>
      <c r="B170" s="9">
        <v>7262</v>
      </c>
    </row>
    <row r="171" spans="1:2" ht="11.25" customHeight="1" x14ac:dyDescent="0.2">
      <c r="A171" s="10" t="s">
        <v>20</v>
      </c>
      <c r="B171" s="9"/>
    </row>
    <row r="172" spans="1:2" s="7" customFormat="1" x14ac:dyDescent="0.2">
      <c r="A172" s="11" t="s">
        <v>21</v>
      </c>
      <c r="B172" s="6">
        <f t="shared" ref="B172" si="33">B173+B174+B175</f>
        <v>-827077</v>
      </c>
    </row>
    <row r="173" spans="1:2" x14ac:dyDescent="0.2">
      <c r="A173" s="10" t="s">
        <v>22</v>
      </c>
      <c r="B173" s="9">
        <v>-632271</v>
      </c>
    </row>
    <row r="174" spans="1:2" x14ac:dyDescent="0.2">
      <c r="A174" s="10" t="s">
        <v>23</v>
      </c>
      <c r="B174" s="9">
        <v>-194806</v>
      </c>
    </row>
    <row r="175" spans="1:2" x14ac:dyDescent="0.2">
      <c r="A175" s="10" t="s">
        <v>24</v>
      </c>
      <c r="B175" s="9"/>
    </row>
    <row r="176" spans="1:2" s="7" customFormat="1" x14ac:dyDescent="0.2">
      <c r="A176" s="11" t="s">
        <v>25</v>
      </c>
      <c r="B176" s="6">
        <f>B177+B178+B179+B180+B181</f>
        <v>-452988</v>
      </c>
    </row>
    <row r="177" spans="1:2" x14ac:dyDescent="0.2">
      <c r="A177" s="10" t="s">
        <v>26</v>
      </c>
      <c r="B177" s="9">
        <v>-421500</v>
      </c>
    </row>
    <row r="178" spans="1:2" x14ac:dyDescent="0.2">
      <c r="A178" s="10" t="s">
        <v>27</v>
      </c>
      <c r="B178" s="9">
        <v>-16488</v>
      </c>
    </row>
    <row r="179" spans="1:2" ht="12" customHeight="1" x14ac:dyDescent="0.2">
      <c r="A179" s="10" t="s">
        <v>28</v>
      </c>
      <c r="B179" s="9">
        <v>-15000</v>
      </c>
    </row>
    <row r="180" spans="1:2" x14ac:dyDescent="0.2">
      <c r="A180" s="10" t="s">
        <v>29</v>
      </c>
      <c r="B180" s="9"/>
    </row>
    <row r="181" spans="1:2" x14ac:dyDescent="0.2">
      <c r="A181" s="10" t="s">
        <v>30</v>
      </c>
      <c r="B181" s="9"/>
    </row>
    <row r="182" spans="1:2" s="7" customFormat="1" x14ac:dyDescent="0.2">
      <c r="A182" s="11" t="s">
        <v>31</v>
      </c>
      <c r="B182" s="12">
        <v>-522294</v>
      </c>
    </row>
    <row r="183" spans="1:2" s="7" customFormat="1" x14ac:dyDescent="0.2">
      <c r="A183" s="11" t="s">
        <v>32</v>
      </c>
      <c r="B183" s="6">
        <f t="shared" ref="B183" si="34">SUM(B184:B189)</f>
        <v>395491</v>
      </c>
    </row>
    <row r="184" spans="1:2" x14ac:dyDescent="0.2">
      <c r="A184" s="10" t="s">
        <v>33</v>
      </c>
      <c r="B184" s="9">
        <v>203076</v>
      </c>
    </row>
    <row r="185" spans="1:2" x14ac:dyDescent="0.2">
      <c r="A185" s="10" t="s">
        <v>34</v>
      </c>
      <c r="B185" s="9"/>
    </row>
    <row r="186" spans="1:2" x14ac:dyDescent="0.2">
      <c r="A186" s="10" t="s">
        <v>35</v>
      </c>
      <c r="B186" s="9"/>
    </row>
    <row r="187" spans="1:2" x14ac:dyDescent="0.2">
      <c r="A187" s="10" t="s">
        <v>36</v>
      </c>
      <c r="B187" s="9">
        <v>190915</v>
      </c>
    </row>
    <row r="188" spans="1:2" x14ac:dyDescent="0.2">
      <c r="A188" s="10" t="s">
        <v>37</v>
      </c>
      <c r="B188" s="9"/>
    </row>
    <row r="189" spans="1:2" x14ac:dyDescent="0.2">
      <c r="A189" s="10" t="s">
        <v>38</v>
      </c>
      <c r="B189" s="9">
        <v>1500</v>
      </c>
    </row>
    <row r="190" spans="1:2" s="7" customFormat="1" x14ac:dyDescent="0.2">
      <c r="A190" s="11" t="s">
        <v>39</v>
      </c>
      <c r="B190" s="12"/>
    </row>
    <row r="191" spans="1:2" s="7" customFormat="1" x14ac:dyDescent="0.2">
      <c r="A191" s="11" t="s">
        <v>40</v>
      </c>
      <c r="B191" s="6">
        <f t="shared" ref="B191" si="35">B192+B193</f>
        <v>227925</v>
      </c>
    </row>
    <row r="192" spans="1:2" x14ac:dyDescent="0.2">
      <c r="A192" s="10" t="s">
        <v>41</v>
      </c>
      <c r="B192" s="9"/>
    </row>
    <row r="193" spans="1:2" x14ac:dyDescent="0.2">
      <c r="A193" s="10" t="s">
        <v>42</v>
      </c>
      <c r="B193" s="9">
        <v>227925</v>
      </c>
    </row>
    <row r="194" spans="1:2" s="7" customFormat="1" x14ac:dyDescent="0.2">
      <c r="A194" s="11" t="s">
        <v>43</v>
      </c>
      <c r="B194" s="6">
        <f t="shared" ref="B194" si="36">B195+B196</f>
        <v>0</v>
      </c>
    </row>
    <row r="195" spans="1:2" x14ac:dyDescent="0.2">
      <c r="A195" s="10" t="s">
        <v>44</v>
      </c>
      <c r="B195" s="9"/>
    </row>
    <row r="196" spans="1:2" x14ac:dyDescent="0.2">
      <c r="A196" s="10" t="s">
        <v>45</v>
      </c>
      <c r="B196" s="9"/>
    </row>
    <row r="197" spans="1:2" ht="22.5" x14ac:dyDescent="0.2">
      <c r="A197" s="14" t="s">
        <v>46</v>
      </c>
      <c r="B197" s="15">
        <f>B153+B156+B157+B158+B163+B172+B176+B182+B183+B190+B191+B194</f>
        <v>-112829</v>
      </c>
    </row>
    <row r="198" spans="1:2" x14ac:dyDescent="0.2">
      <c r="A198" s="10" t="s">
        <v>47</v>
      </c>
      <c r="B198" s="13">
        <f t="shared" ref="B198" si="37">B199+B202</f>
        <v>35120</v>
      </c>
    </row>
    <row r="199" spans="1:2" x14ac:dyDescent="0.2">
      <c r="A199" s="10" t="s">
        <v>48</v>
      </c>
      <c r="B199" s="13">
        <f t="shared" ref="B199" si="38">B200+B201</f>
        <v>0</v>
      </c>
    </row>
    <row r="200" spans="1:2" x14ac:dyDescent="0.2">
      <c r="A200" s="10" t="s">
        <v>49</v>
      </c>
      <c r="B200" s="9"/>
    </row>
    <row r="201" spans="1:2" x14ac:dyDescent="0.2">
      <c r="A201" s="10" t="s">
        <v>50</v>
      </c>
      <c r="B201" s="9"/>
    </row>
    <row r="202" spans="1:2" x14ac:dyDescent="0.2">
      <c r="A202" s="10" t="s">
        <v>51</v>
      </c>
      <c r="B202" s="13">
        <f t="shared" ref="B202" si="39">B203+B204</f>
        <v>35120</v>
      </c>
    </row>
    <row r="203" spans="1:2" x14ac:dyDescent="0.2">
      <c r="A203" s="10" t="s">
        <v>52</v>
      </c>
      <c r="B203" s="9"/>
    </row>
    <row r="204" spans="1:2" x14ac:dyDescent="0.2">
      <c r="A204" s="10" t="s">
        <v>53</v>
      </c>
      <c r="B204" s="9">
        <v>35120</v>
      </c>
    </row>
    <row r="205" spans="1:2" x14ac:dyDescent="0.2">
      <c r="A205" s="10" t="s">
        <v>54</v>
      </c>
      <c r="B205" s="13">
        <f t="shared" ref="B205" si="40">B206+B207+B208</f>
        <v>0</v>
      </c>
    </row>
    <row r="206" spans="1:2" x14ac:dyDescent="0.2">
      <c r="A206" s="10" t="s">
        <v>55</v>
      </c>
      <c r="B206" s="9"/>
    </row>
    <row r="207" spans="1:2" x14ac:dyDescent="0.2">
      <c r="A207" s="10" t="s">
        <v>56</v>
      </c>
      <c r="B207" s="9"/>
    </row>
    <row r="208" spans="1:2" x14ac:dyDescent="0.2">
      <c r="A208" s="10" t="s">
        <v>57</v>
      </c>
      <c r="B208" s="9"/>
    </row>
    <row r="209" spans="1:2" x14ac:dyDescent="0.2">
      <c r="A209" s="10" t="s">
        <v>58</v>
      </c>
      <c r="B209" s="13">
        <f t="shared" ref="B209" si="41">B210+B211</f>
        <v>0</v>
      </c>
    </row>
    <row r="210" spans="1:2" x14ac:dyDescent="0.2">
      <c r="A210" s="10" t="s">
        <v>59</v>
      </c>
      <c r="B210" s="9"/>
    </row>
    <row r="211" spans="1:2" ht="12" customHeight="1" x14ac:dyDescent="0.2">
      <c r="A211" s="10" t="s">
        <v>60</v>
      </c>
      <c r="B211" s="9"/>
    </row>
    <row r="212" spans="1:2" x14ac:dyDescent="0.2">
      <c r="A212" s="10" t="s">
        <v>61</v>
      </c>
      <c r="B212" s="9"/>
    </row>
    <row r="213" spans="1:2" ht="12.75" customHeight="1" x14ac:dyDescent="0.2">
      <c r="A213" s="10" t="s">
        <v>62</v>
      </c>
      <c r="B213" s="13">
        <f t="shared" ref="B213" si="42">B214+B215</f>
        <v>11076</v>
      </c>
    </row>
    <row r="214" spans="1:2" x14ac:dyDescent="0.2">
      <c r="A214" s="10" t="s">
        <v>41</v>
      </c>
      <c r="B214" s="9"/>
    </row>
    <row r="215" spans="1:2" x14ac:dyDescent="0.2">
      <c r="A215" s="10" t="s">
        <v>42</v>
      </c>
      <c r="B215" s="9">
        <v>11076</v>
      </c>
    </row>
    <row r="216" spans="1:2" ht="15" customHeight="1" x14ac:dyDescent="0.2">
      <c r="A216" s="14" t="s">
        <v>63</v>
      </c>
      <c r="B216" s="15">
        <f t="shared" ref="B216" si="43">B198+B205+B209+B212+B213</f>
        <v>46196</v>
      </c>
    </row>
    <row r="217" spans="1:2" ht="18.75" customHeight="1" x14ac:dyDescent="0.2">
      <c r="A217" s="14" t="s">
        <v>64</v>
      </c>
      <c r="B217" s="15">
        <f t="shared" ref="B217" si="44">B197+B216</f>
        <v>-66633</v>
      </c>
    </row>
    <row r="218" spans="1:2" x14ac:dyDescent="0.2">
      <c r="A218" s="10" t="s">
        <v>65</v>
      </c>
      <c r="B218" s="9"/>
    </row>
    <row r="219" spans="1:2" ht="22.5" x14ac:dyDescent="0.2">
      <c r="A219" s="14" t="s">
        <v>66</v>
      </c>
      <c r="B219" s="15">
        <f t="shared" ref="B219" si="45">B217+B218</f>
        <v>-66633</v>
      </c>
    </row>
    <row r="220" spans="1:2" x14ac:dyDescent="0.2">
      <c r="A220" s="11" t="s">
        <v>67</v>
      </c>
      <c r="B220" s="9"/>
    </row>
    <row r="221" spans="1:2" x14ac:dyDescent="0.2">
      <c r="A221" s="10" t="s">
        <v>68</v>
      </c>
      <c r="B221" s="9"/>
    </row>
    <row r="222" spans="1:2" ht="19.5" customHeight="1" x14ac:dyDescent="0.2">
      <c r="A222" s="14" t="s">
        <v>69</v>
      </c>
      <c r="B222" s="15">
        <f t="shared" ref="B222" si="46">B219+B221</f>
        <v>-66633</v>
      </c>
    </row>
  </sheetData>
  <mergeCells count="2">
    <mergeCell ref="A71:A72"/>
    <mergeCell ref="B71:B72"/>
  </mergeCells>
  <dataValidations count="3">
    <dataValidation type="whole" allowBlank="1" showInputMessage="1" showErrorMessage="1" error="Sólo datos sin decimales_x000a_" sqref="B153:B222">
      <formula1>-200000000000</formula1>
      <formula2>200000000000</formula2>
    </dataValidation>
    <dataValidation type="whole" allowBlank="1" showInputMessage="1" showErrorMessage="1" error="Sólo datos sin decimales" sqref="B8:B69">
      <formula1>-200000000000</formula1>
      <formula2>200000000000</formula2>
    </dataValidation>
    <dataValidation type="whole" allowBlank="1" showInputMessage="1" showErrorMessage="1" error="Sólo datos con decimales" sqref="B73:B149">
      <formula1>-200000000000</formula1>
      <formula2>200000000000</formula2>
    </dataValidation>
  </dataValidations>
  <printOptions horizontalCentered="1"/>
  <pageMargins left="0.4" right="0.49" top="0.76" bottom="0.98425196850393704" header="0" footer="0"/>
  <pageSetup paperSize="9" scale="72" orientation="portrait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2"/>
  <sheetViews>
    <sheetView showGridLines="0" zoomScale="160" zoomScaleNormal="160" zoomScaleSheetLayoutView="115" workbookViewId="0">
      <selection activeCell="D34" sqref="D34"/>
    </sheetView>
  </sheetViews>
  <sheetFormatPr baseColWidth="10" defaultRowHeight="11.25" x14ac:dyDescent="0.2"/>
  <cols>
    <col min="1" max="1" width="63.140625" style="40" customWidth="1"/>
    <col min="2" max="2" width="12.42578125" style="40" customWidth="1"/>
    <col min="3" max="16384" width="11.42578125" style="40"/>
  </cols>
  <sheetData>
    <row r="1" spans="1:3" s="16" customFormat="1" ht="12" x14ac:dyDescent="0.2">
      <c r="A1" s="35" t="s">
        <v>193</v>
      </c>
      <c r="B1" s="32"/>
    </row>
    <row r="2" spans="1:3" s="16" customFormat="1" ht="12" customHeight="1" x14ac:dyDescent="0.2">
      <c r="B2" s="34"/>
    </row>
    <row r="3" spans="1:3" s="16" customFormat="1" ht="12" customHeight="1" x14ac:dyDescent="0.2">
      <c r="A3" s="35" t="s">
        <v>191</v>
      </c>
    </row>
    <row r="4" spans="1:3" s="16" customFormat="1" ht="12" x14ac:dyDescent="0.2">
      <c r="A4" s="17"/>
      <c r="B4" s="34"/>
    </row>
    <row r="5" spans="1:3" s="16" customFormat="1" ht="12" x14ac:dyDescent="0.2">
      <c r="A5" s="35" t="s">
        <v>190</v>
      </c>
      <c r="B5" s="34"/>
    </row>
    <row r="6" spans="1:3" s="16" customFormat="1" ht="12" customHeight="1" x14ac:dyDescent="0.2">
      <c r="B6" s="33"/>
    </row>
    <row r="7" spans="1:3" s="18" customFormat="1" ht="27" customHeight="1" x14ac:dyDescent="0.2">
      <c r="A7" s="36" t="s">
        <v>70</v>
      </c>
      <c r="B7" s="37"/>
      <c r="C7" s="34"/>
    </row>
    <row r="8" spans="1:3" s="16" customFormat="1" ht="18" customHeight="1" x14ac:dyDescent="0.2">
      <c r="A8" s="19" t="s">
        <v>71</v>
      </c>
      <c r="B8" s="20">
        <f t="shared" ref="B8" si="0">B9+B16+B20+B23+B29+B35</f>
        <v>9185174</v>
      </c>
    </row>
    <row r="9" spans="1:3" s="16" customFormat="1" x14ac:dyDescent="0.2">
      <c r="A9" s="5" t="s">
        <v>72</v>
      </c>
      <c r="B9" s="21">
        <f t="shared" ref="B9" si="1">SUM(B10:B15)</f>
        <v>1256592</v>
      </c>
    </row>
    <row r="10" spans="1:3" s="23" customFormat="1" x14ac:dyDescent="0.2">
      <c r="A10" s="8" t="s">
        <v>73</v>
      </c>
      <c r="B10" s="22">
        <v>0</v>
      </c>
    </row>
    <row r="11" spans="1:3" s="23" customFormat="1" x14ac:dyDescent="0.2">
      <c r="A11" s="8" t="s">
        <v>74</v>
      </c>
      <c r="B11" s="22">
        <v>0</v>
      </c>
    </row>
    <row r="12" spans="1:3" s="23" customFormat="1" x14ac:dyDescent="0.2">
      <c r="A12" s="8" t="s">
        <v>75</v>
      </c>
      <c r="B12" s="22">
        <v>1536</v>
      </c>
    </row>
    <row r="13" spans="1:3" s="23" customFormat="1" x14ac:dyDescent="0.2">
      <c r="A13" s="8" t="s">
        <v>76</v>
      </c>
      <c r="B13" s="22"/>
    </row>
    <row r="14" spans="1:3" s="23" customFormat="1" x14ac:dyDescent="0.2">
      <c r="A14" s="8" t="s">
        <v>77</v>
      </c>
      <c r="B14" s="22">
        <v>0</v>
      </c>
    </row>
    <row r="15" spans="1:3" s="23" customFormat="1" x14ac:dyDescent="0.2">
      <c r="A15" s="8" t="s">
        <v>78</v>
      </c>
      <c r="B15" s="22">
        <v>1255056</v>
      </c>
    </row>
    <row r="16" spans="1:3" s="16" customFormat="1" x14ac:dyDescent="0.2">
      <c r="A16" s="5" t="s">
        <v>79</v>
      </c>
      <c r="B16" s="21">
        <f t="shared" ref="B16" si="2">SUM(B17:B19)</f>
        <v>133749</v>
      </c>
    </row>
    <row r="17" spans="1:2" s="23" customFormat="1" x14ac:dyDescent="0.2">
      <c r="A17" s="8" t="s">
        <v>80</v>
      </c>
      <c r="B17" s="22"/>
    </row>
    <row r="18" spans="1:2" s="23" customFormat="1" x14ac:dyDescent="0.2">
      <c r="A18" s="24" t="s">
        <v>81</v>
      </c>
      <c r="B18" s="22">
        <v>133749</v>
      </c>
    </row>
    <row r="19" spans="1:2" s="23" customFormat="1" x14ac:dyDescent="0.2">
      <c r="A19" s="8" t="s">
        <v>82</v>
      </c>
      <c r="B19" s="22"/>
    </row>
    <row r="20" spans="1:2" s="16" customFormat="1" x14ac:dyDescent="0.2">
      <c r="A20" s="5" t="s">
        <v>83</v>
      </c>
      <c r="B20" s="21">
        <f t="shared" ref="B20" si="3">B21+B22</f>
        <v>5574918</v>
      </c>
    </row>
    <row r="21" spans="1:2" s="23" customFormat="1" x14ac:dyDescent="0.2">
      <c r="A21" s="8" t="s">
        <v>84</v>
      </c>
      <c r="B21" s="22">
        <v>338303</v>
      </c>
    </row>
    <row r="22" spans="1:2" s="23" customFormat="1" x14ac:dyDescent="0.2">
      <c r="A22" s="24" t="s">
        <v>85</v>
      </c>
      <c r="B22" s="22">
        <v>5236615</v>
      </c>
    </row>
    <row r="23" spans="1:2" s="16" customFormat="1" x14ac:dyDescent="0.2">
      <c r="A23" s="11" t="s">
        <v>86</v>
      </c>
      <c r="B23" s="21">
        <f t="shared" ref="B23" si="4">SUM(B24:B28)</f>
        <v>0</v>
      </c>
    </row>
    <row r="24" spans="1:2" s="23" customFormat="1" x14ac:dyDescent="0.2">
      <c r="A24" s="8" t="s">
        <v>87</v>
      </c>
      <c r="B24" s="22"/>
    </row>
    <row r="25" spans="1:2" s="23" customFormat="1" x14ac:dyDescent="0.2">
      <c r="A25" s="8" t="s">
        <v>88</v>
      </c>
      <c r="B25" s="22"/>
    </row>
    <row r="26" spans="1:2" s="23" customFormat="1" x14ac:dyDescent="0.2">
      <c r="A26" s="8" t="s">
        <v>89</v>
      </c>
      <c r="B26" s="22"/>
    </row>
    <row r="27" spans="1:2" s="23" customFormat="1" x14ac:dyDescent="0.2">
      <c r="A27" s="8" t="s">
        <v>90</v>
      </c>
      <c r="B27" s="22"/>
    </row>
    <row r="28" spans="1:2" s="23" customFormat="1" x14ac:dyDescent="0.2">
      <c r="A28" s="8" t="s">
        <v>91</v>
      </c>
      <c r="B28" s="22"/>
    </row>
    <row r="29" spans="1:2" s="16" customFormat="1" x14ac:dyDescent="0.2">
      <c r="A29" s="5" t="s">
        <v>92</v>
      </c>
      <c r="B29" s="21">
        <f t="shared" ref="B29" si="5">SUM(B30:B34)</f>
        <v>2219642</v>
      </c>
    </row>
    <row r="30" spans="1:2" s="23" customFormat="1" x14ac:dyDescent="0.2">
      <c r="A30" s="8" t="s">
        <v>87</v>
      </c>
      <c r="B30" s="22"/>
    </row>
    <row r="31" spans="1:2" s="23" customFormat="1" x14ac:dyDescent="0.2">
      <c r="A31" s="8" t="s">
        <v>93</v>
      </c>
      <c r="B31" s="22">
        <v>2213873</v>
      </c>
    </row>
    <row r="32" spans="1:2" s="23" customFormat="1" x14ac:dyDescent="0.2">
      <c r="A32" s="8" t="s">
        <v>89</v>
      </c>
      <c r="B32" s="22"/>
    </row>
    <row r="33" spans="1:2" s="23" customFormat="1" x14ac:dyDescent="0.2">
      <c r="A33" s="8" t="s">
        <v>90</v>
      </c>
      <c r="B33" s="22"/>
    </row>
    <row r="34" spans="1:2" s="23" customFormat="1" x14ac:dyDescent="0.2">
      <c r="A34" s="8" t="s">
        <v>91</v>
      </c>
      <c r="B34" s="22">
        <v>5769</v>
      </c>
    </row>
    <row r="35" spans="1:2" s="16" customFormat="1" x14ac:dyDescent="0.2">
      <c r="A35" s="5" t="s">
        <v>94</v>
      </c>
      <c r="B35" s="25">
        <v>273</v>
      </c>
    </row>
    <row r="36" spans="1:2" s="16" customFormat="1" ht="18.75" customHeight="1" x14ac:dyDescent="0.2">
      <c r="A36" s="19" t="s">
        <v>95</v>
      </c>
      <c r="B36" s="20">
        <f t="shared" ref="B36" si="6">B37+B38+B45+B53+B59+B65+B66</f>
        <v>3854630</v>
      </c>
    </row>
    <row r="37" spans="1:2" s="16" customFormat="1" x14ac:dyDescent="0.2">
      <c r="A37" s="5" t="s">
        <v>96</v>
      </c>
      <c r="B37" s="25"/>
    </row>
    <row r="38" spans="1:2" s="16" customFormat="1" x14ac:dyDescent="0.2">
      <c r="A38" s="5" t="s">
        <v>97</v>
      </c>
      <c r="B38" s="21">
        <f t="shared" ref="B38" si="7">SUM(B39:B44)</f>
        <v>0</v>
      </c>
    </row>
    <row r="39" spans="1:2" s="23" customFormat="1" x14ac:dyDescent="0.2">
      <c r="A39" s="8" t="s">
        <v>98</v>
      </c>
      <c r="B39" s="22"/>
    </row>
    <row r="40" spans="1:2" s="23" customFormat="1" x14ac:dyDescent="0.2">
      <c r="A40" s="8" t="s">
        <v>99</v>
      </c>
      <c r="B40" s="22"/>
    </row>
    <row r="41" spans="1:2" s="23" customFormat="1" x14ac:dyDescent="0.2">
      <c r="A41" s="8" t="s">
        <v>100</v>
      </c>
      <c r="B41" s="22"/>
    </row>
    <row r="42" spans="1:2" s="23" customFormat="1" x14ac:dyDescent="0.2">
      <c r="A42" s="8" t="s">
        <v>101</v>
      </c>
      <c r="B42" s="22"/>
    </row>
    <row r="43" spans="1:2" s="23" customFormat="1" x14ac:dyDescent="0.2">
      <c r="A43" s="24" t="s">
        <v>102</v>
      </c>
      <c r="B43" s="22"/>
    </row>
    <row r="44" spans="1:2" s="23" customFormat="1" x14ac:dyDescent="0.2">
      <c r="A44" s="8" t="s">
        <v>103</v>
      </c>
      <c r="B44" s="22"/>
    </row>
    <row r="45" spans="1:2" s="16" customFormat="1" x14ac:dyDescent="0.2">
      <c r="A45" s="5" t="s">
        <v>104</v>
      </c>
      <c r="B45" s="21">
        <f t="shared" ref="B45" si="8">SUM(B46:B52)</f>
        <v>716161</v>
      </c>
    </row>
    <row r="46" spans="1:2" s="23" customFormat="1" x14ac:dyDescent="0.2">
      <c r="A46" s="8" t="s">
        <v>105</v>
      </c>
      <c r="B46" s="22">
        <v>46677</v>
      </c>
    </row>
    <row r="47" spans="1:2" s="23" customFormat="1" x14ac:dyDescent="0.2">
      <c r="A47" s="8" t="s">
        <v>106</v>
      </c>
      <c r="B47" s="22"/>
    </row>
    <row r="48" spans="1:2" s="23" customFormat="1" x14ac:dyDescent="0.2">
      <c r="A48" s="8" t="s">
        <v>107</v>
      </c>
      <c r="B48" s="22">
        <v>98</v>
      </c>
    </row>
    <row r="49" spans="1:2" s="23" customFormat="1" x14ac:dyDescent="0.2">
      <c r="A49" s="8" t="s">
        <v>108</v>
      </c>
      <c r="B49" s="22"/>
    </row>
    <row r="50" spans="1:2" s="23" customFormat="1" x14ac:dyDescent="0.2">
      <c r="A50" s="8" t="s">
        <v>109</v>
      </c>
      <c r="B50" s="22">
        <v>143561</v>
      </c>
    </row>
    <row r="51" spans="1:2" s="23" customFormat="1" x14ac:dyDescent="0.2">
      <c r="A51" s="8" t="s">
        <v>110</v>
      </c>
      <c r="B51" s="22">
        <v>525825</v>
      </c>
    </row>
    <row r="52" spans="1:2" s="23" customFormat="1" x14ac:dyDescent="0.2">
      <c r="A52" s="8" t="s">
        <v>111</v>
      </c>
      <c r="B52" s="22"/>
    </row>
    <row r="53" spans="1:2" s="16" customFormat="1" x14ac:dyDescent="0.2">
      <c r="A53" s="11" t="s">
        <v>112</v>
      </c>
      <c r="B53" s="21">
        <f t="shared" ref="B53" si="9">SUM(B54:B58)</f>
        <v>0</v>
      </c>
    </row>
    <row r="54" spans="1:2" s="23" customFormat="1" x14ac:dyDescent="0.2">
      <c r="A54" s="8" t="s">
        <v>87</v>
      </c>
      <c r="B54" s="22"/>
    </row>
    <row r="55" spans="1:2" s="23" customFormat="1" x14ac:dyDescent="0.2">
      <c r="A55" s="8" t="s">
        <v>88</v>
      </c>
      <c r="B55" s="22"/>
    </row>
    <row r="56" spans="1:2" s="23" customFormat="1" x14ac:dyDescent="0.2">
      <c r="A56" s="8" t="s">
        <v>89</v>
      </c>
      <c r="B56" s="22"/>
    </row>
    <row r="57" spans="1:2" s="23" customFormat="1" x14ac:dyDescent="0.2">
      <c r="A57" s="8" t="s">
        <v>90</v>
      </c>
      <c r="B57" s="22"/>
    </row>
    <row r="58" spans="1:2" s="23" customFormat="1" x14ac:dyDescent="0.2">
      <c r="A58" s="8" t="s">
        <v>91</v>
      </c>
      <c r="B58" s="22"/>
    </row>
    <row r="59" spans="1:2" s="16" customFormat="1" x14ac:dyDescent="0.2">
      <c r="A59" s="5" t="s">
        <v>113</v>
      </c>
      <c r="B59" s="21">
        <f t="shared" ref="B59" si="10">SUM(B60:B64)</f>
        <v>2596366</v>
      </c>
    </row>
    <row r="60" spans="1:2" s="23" customFormat="1" x14ac:dyDescent="0.2">
      <c r="A60" s="8" t="s">
        <v>87</v>
      </c>
      <c r="B60" s="22"/>
    </row>
    <row r="61" spans="1:2" s="23" customFormat="1" x14ac:dyDescent="0.2">
      <c r="A61" s="8" t="s">
        <v>88</v>
      </c>
      <c r="B61" s="22">
        <v>496366</v>
      </c>
    </row>
    <row r="62" spans="1:2" s="23" customFormat="1" x14ac:dyDescent="0.2">
      <c r="A62" s="8" t="s">
        <v>89</v>
      </c>
      <c r="B62" s="22">
        <v>2100000</v>
      </c>
    </row>
    <row r="63" spans="1:2" s="23" customFormat="1" x14ac:dyDescent="0.2">
      <c r="A63" s="8" t="s">
        <v>90</v>
      </c>
      <c r="B63" s="22"/>
    </row>
    <row r="64" spans="1:2" s="23" customFormat="1" x14ac:dyDescent="0.2">
      <c r="A64" s="8" t="s">
        <v>91</v>
      </c>
      <c r="B64" s="22"/>
    </row>
    <row r="65" spans="1:2" s="16" customFormat="1" x14ac:dyDescent="0.2">
      <c r="A65" s="5" t="s">
        <v>114</v>
      </c>
      <c r="B65" s="25">
        <v>5343</v>
      </c>
    </row>
    <row r="66" spans="1:2" s="16" customFormat="1" x14ac:dyDescent="0.2">
      <c r="A66" s="5" t="s">
        <v>115</v>
      </c>
      <c r="B66" s="21">
        <f t="shared" ref="B66" si="11">B67+B68</f>
        <v>536760</v>
      </c>
    </row>
    <row r="67" spans="1:2" s="23" customFormat="1" x14ac:dyDescent="0.2">
      <c r="A67" s="8" t="s">
        <v>116</v>
      </c>
      <c r="B67" s="22">
        <v>536760</v>
      </c>
    </row>
    <row r="68" spans="1:2" s="23" customFormat="1" x14ac:dyDescent="0.2">
      <c r="A68" s="8" t="s">
        <v>117</v>
      </c>
      <c r="B68" s="22"/>
    </row>
    <row r="69" spans="1:2" s="16" customFormat="1" ht="19.5" customHeight="1" x14ac:dyDescent="0.2">
      <c r="A69" s="19" t="s">
        <v>118</v>
      </c>
      <c r="B69" s="20">
        <f t="shared" ref="B69" si="12">B8+B36</f>
        <v>13039804</v>
      </c>
    </row>
    <row r="70" spans="1:2" s="16" customFormat="1" x14ac:dyDescent="0.2">
      <c r="A70" s="26"/>
      <c r="B70" s="26"/>
    </row>
    <row r="71" spans="1:2" s="23" customFormat="1" ht="12.75" customHeight="1" x14ac:dyDescent="0.2">
      <c r="A71" s="102" t="s">
        <v>119</v>
      </c>
      <c r="B71" s="103"/>
    </row>
    <row r="72" spans="1:2" s="16" customFormat="1" ht="11.25" customHeight="1" x14ac:dyDescent="0.2">
      <c r="A72" s="102"/>
      <c r="B72" s="103"/>
    </row>
    <row r="73" spans="1:2" s="16" customFormat="1" ht="18" customHeight="1" x14ac:dyDescent="0.2">
      <c r="A73" s="19" t="s">
        <v>120</v>
      </c>
      <c r="B73" s="20">
        <f t="shared" ref="B73" si="13">B74+B102+B106</f>
        <v>11415900</v>
      </c>
    </row>
    <row r="74" spans="1:2" s="16" customFormat="1" x14ac:dyDescent="0.2">
      <c r="A74" s="5" t="s">
        <v>121</v>
      </c>
      <c r="B74" s="21">
        <f t="shared" ref="B74" si="14">B75+B84+B85-ABS(B88)+B89+B92+B99-ABS(B100)+B101</f>
        <v>8819813</v>
      </c>
    </row>
    <row r="75" spans="1:2" s="23" customFormat="1" x14ac:dyDescent="0.2">
      <c r="A75" s="8" t="s">
        <v>122</v>
      </c>
      <c r="B75" s="27">
        <f t="shared" ref="B75" si="15">B76+B80</f>
        <v>8634441</v>
      </c>
    </row>
    <row r="76" spans="1:2" s="23" customFormat="1" x14ac:dyDescent="0.2">
      <c r="A76" s="8" t="s">
        <v>123</v>
      </c>
      <c r="B76" s="27">
        <f t="shared" ref="B76" si="16">SUM(B77:B79)</f>
        <v>8634441</v>
      </c>
    </row>
    <row r="77" spans="1:2" s="23" customFormat="1" x14ac:dyDescent="0.2">
      <c r="A77" s="8" t="s">
        <v>124</v>
      </c>
      <c r="B77" s="22"/>
    </row>
    <row r="78" spans="1:2" s="23" customFormat="1" ht="12.75" customHeight="1" x14ac:dyDescent="0.2">
      <c r="A78" s="10" t="s">
        <v>125</v>
      </c>
      <c r="B78" s="22">
        <v>8634441</v>
      </c>
    </row>
    <row r="79" spans="1:2" s="23" customFormat="1" x14ac:dyDescent="0.2">
      <c r="A79" s="8" t="s">
        <v>126</v>
      </c>
      <c r="B79" s="22"/>
    </row>
    <row r="80" spans="1:2" s="23" customFormat="1" x14ac:dyDescent="0.2">
      <c r="A80" s="8" t="s">
        <v>127</v>
      </c>
      <c r="B80" s="13">
        <f t="shared" ref="B80" si="17">SUM(B81:B83)</f>
        <v>0</v>
      </c>
    </row>
    <row r="81" spans="1:2" s="23" customFormat="1" x14ac:dyDescent="0.2">
      <c r="A81" s="8" t="s">
        <v>128</v>
      </c>
      <c r="B81" s="9"/>
    </row>
    <row r="82" spans="1:2" s="23" customFormat="1" x14ac:dyDescent="0.2">
      <c r="A82" s="8" t="s">
        <v>129</v>
      </c>
      <c r="B82" s="9"/>
    </row>
    <row r="83" spans="1:2" s="23" customFormat="1" x14ac:dyDescent="0.2">
      <c r="A83" s="8" t="s">
        <v>130</v>
      </c>
      <c r="B83" s="9"/>
    </row>
    <row r="84" spans="1:2" s="23" customFormat="1" x14ac:dyDescent="0.2">
      <c r="A84" s="8" t="s">
        <v>131</v>
      </c>
      <c r="B84" s="22">
        <v>114192</v>
      </c>
    </row>
    <row r="85" spans="1:2" s="23" customFormat="1" x14ac:dyDescent="0.2">
      <c r="A85" s="8" t="s">
        <v>132</v>
      </c>
      <c r="B85" s="28">
        <f t="shared" ref="B85" si="18">B86+B87</f>
        <v>408343</v>
      </c>
    </row>
    <row r="86" spans="1:2" s="23" customFormat="1" x14ac:dyDescent="0.2">
      <c r="A86" s="8" t="s">
        <v>133</v>
      </c>
      <c r="B86" s="22">
        <v>408343</v>
      </c>
    </row>
    <row r="87" spans="1:2" s="23" customFormat="1" x14ac:dyDescent="0.2">
      <c r="A87" s="8" t="s">
        <v>134</v>
      </c>
      <c r="B87" s="22"/>
    </row>
    <row r="88" spans="1:2" s="23" customFormat="1" x14ac:dyDescent="0.2">
      <c r="A88" s="24" t="s">
        <v>135</v>
      </c>
      <c r="B88" s="29"/>
    </row>
    <row r="89" spans="1:2" s="23" customFormat="1" x14ac:dyDescent="0.2">
      <c r="A89" s="8" t="s">
        <v>136</v>
      </c>
      <c r="B89" s="28">
        <f t="shared" ref="B89" si="19">B90-ABS(B91)</f>
        <v>-262163</v>
      </c>
    </row>
    <row r="90" spans="1:2" s="23" customFormat="1" x14ac:dyDescent="0.2">
      <c r="A90" s="8" t="s">
        <v>137</v>
      </c>
      <c r="B90" s="22"/>
    </row>
    <row r="91" spans="1:2" s="23" customFormat="1" x14ac:dyDescent="0.2">
      <c r="A91" s="8" t="s">
        <v>138</v>
      </c>
      <c r="B91" s="29">
        <v>-262163</v>
      </c>
    </row>
    <row r="92" spans="1:2" s="23" customFormat="1" x14ac:dyDescent="0.2">
      <c r="A92" s="8" t="s">
        <v>139</v>
      </c>
      <c r="B92" s="27">
        <f t="shared" ref="B92" si="20">SUM(B93:B98)</f>
        <v>0</v>
      </c>
    </row>
    <row r="93" spans="1:2" s="23" customFormat="1" x14ac:dyDescent="0.2">
      <c r="A93" s="8" t="s">
        <v>140</v>
      </c>
      <c r="B93" s="22"/>
    </row>
    <row r="94" spans="1:2" s="23" customFormat="1" ht="22.5" x14ac:dyDescent="0.2">
      <c r="A94" s="10" t="s">
        <v>141</v>
      </c>
      <c r="B94" s="22"/>
    </row>
    <row r="95" spans="1:2" s="23" customFormat="1" x14ac:dyDescent="0.2">
      <c r="A95" s="8" t="s">
        <v>142</v>
      </c>
      <c r="B95" s="22"/>
    </row>
    <row r="96" spans="1:2" s="23" customFormat="1" x14ac:dyDescent="0.2">
      <c r="A96" s="8" t="s">
        <v>143</v>
      </c>
      <c r="B96" s="22"/>
    </row>
    <row r="97" spans="1:2" s="23" customFormat="1" ht="22.5" x14ac:dyDescent="0.2">
      <c r="A97" s="10" t="s">
        <v>144</v>
      </c>
      <c r="B97" s="22"/>
    </row>
    <row r="98" spans="1:2" s="23" customFormat="1" x14ac:dyDescent="0.2">
      <c r="A98" s="8" t="s">
        <v>145</v>
      </c>
      <c r="B98" s="22"/>
    </row>
    <row r="99" spans="1:2" s="23" customFormat="1" x14ac:dyDescent="0.2">
      <c r="A99" s="8" t="s">
        <v>146</v>
      </c>
      <c r="B99" s="22">
        <v>-75000</v>
      </c>
    </row>
    <row r="100" spans="1:2" s="23" customFormat="1" x14ac:dyDescent="0.2">
      <c r="A100" s="8" t="s">
        <v>147</v>
      </c>
      <c r="B100" s="29"/>
    </row>
    <row r="101" spans="1:2" s="23" customFormat="1" x14ac:dyDescent="0.2">
      <c r="A101" s="8" t="s">
        <v>148</v>
      </c>
      <c r="B101" s="22"/>
    </row>
    <row r="102" spans="1:2" s="16" customFormat="1" x14ac:dyDescent="0.2">
      <c r="A102" s="5" t="s">
        <v>149</v>
      </c>
      <c r="B102" s="30">
        <f t="shared" ref="B102" si="21">B103+B104+B105</f>
        <v>0</v>
      </c>
    </row>
    <row r="103" spans="1:2" s="23" customFormat="1" x14ac:dyDescent="0.2">
      <c r="A103" s="8" t="s">
        <v>150</v>
      </c>
      <c r="B103" s="22"/>
    </row>
    <row r="104" spans="1:2" s="23" customFormat="1" x14ac:dyDescent="0.2">
      <c r="A104" s="8" t="s">
        <v>151</v>
      </c>
      <c r="B104" s="22"/>
    </row>
    <row r="105" spans="1:2" s="23" customFormat="1" x14ac:dyDescent="0.2">
      <c r="A105" s="8" t="s">
        <v>152</v>
      </c>
      <c r="B105" s="22"/>
    </row>
    <row r="106" spans="1:2" s="16" customFormat="1" x14ac:dyDescent="0.2">
      <c r="A106" s="5" t="s">
        <v>153</v>
      </c>
      <c r="B106" s="21">
        <f t="shared" ref="B106" si="22">B107+B114</f>
        <v>2596087</v>
      </c>
    </row>
    <row r="107" spans="1:2" s="16" customFormat="1" x14ac:dyDescent="0.2">
      <c r="A107" s="8" t="s">
        <v>154</v>
      </c>
      <c r="B107" s="27">
        <f t="shared" ref="B107" si="23">SUM(B108:B113)</f>
        <v>2596087</v>
      </c>
    </row>
    <row r="108" spans="1:2" s="16" customFormat="1" x14ac:dyDescent="0.2">
      <c r="A108" s="8" t="s">
        <v>155</v>
      </c>
      <c r="B108" s="22">
        <v>663213</v>
      </c>
    </row>
    <row r="109" spans="1:2" s="16" customFormat="1" ht="22.5" x14ac:dyDescent="0.2">
      <c r="A109" s="10" t="s">
        <v>156</v>
      </c>
      <c r="B109" s="22"/>
    </row>
    <row r="110" spans="1:2" s="16" customFormat="1" x14ac:dyDescent="0.2">
      <c r="A110" s="8" t="s">
        <v>157</v>
      </c>
      <c r="B110" s="22"/>
    </row>
    <row r="111" spans="1:2" s="16" customFormat="1" x14ac:dyDescent="0.2">
      <c r="A111" s="8" t="s">
        <v>158</v>
      </c>
      <c r="B111" s="22">
        <v>1932874</v>
      </c>
    </row>
    <row r="112" spans="1:2" s="16" customFormat="1" x14ac:dyDescent="0.2">
      <c r="A112" s="8" t="s">
        <v>159</v>
      </c>
      <c r="B112" s="22"/>
    </row>
    <row r="113" spans="1:2" s="16" customFormat="1" x14ac:dyDescent="0.2">
      <c r="A113" s="8" t="s">
        <v>160</v>
      </c>
      <c r="B113" s="22">
        <v>0</v>
      </c>
    </row>
    <row r="114" spans="1:2" s="16" customFormat="1" x14ac:dyDescent="0.2">
      <c r="A114" s="8" t="s">
        <v>161</v>
      </c>
      <c r="B114" s="22"/>
    </row>
    <row r="115" spans="1:2" s="16" customFormat="1" ht="19.5" customHeight="1" x14ac:dyDescent="0.2">
      <c r="A115" s="19" t="s">
        <v>162</v>
      </c>
      <c r="B115" s="31">
        <f t="shared" ref="B115" si="24">B116+B121+B127+B128+B129</f>
        <v>1317729</v>
      </c>
    </row>
    <row r="116" spans="1:2" s="23" customFormat="1" x14ac:dyDescent="0.2">
      <c r="A116" s="8" t="s">
        <v>163</v>
      </c>
      <c r="B116" s="28">
        <f t="shared" ref="B116" si="25">SUM(B117:B120)</f>
        <v>0</v>
      </c>
    </row>
    <row r="117" spans="1:2" s="23" customFormat="1" x14ac:dyDescent="0.2">
      <c r="A117" s="24" t="s">
        <v>164</v>
      </c>
      <c r="B117" s="22"/>
    </row>
    <row r="118" spans="1:2" s="23" customFormat="1" x14ac:dyDescent="0.2">
      <c r="A118" s="8" t="s">
        <v>165</v>
      </c>
      <c r="B118" s="22"/>
    </row>
    <row r="119" spans="1:2" s="23" customFormat="1" x14ac:dyDescent="0.2">
      <c r="A119" s="8" t="s">
        <v>166</v>
      </c>
      <c r="B119" s="22"/>
    </row>
    <row r="120" spans="1:2" s="23" customFormat="1" x14ac:dyDescent="0.2">
      <c r="A120" s="8" t="s">
        <v>167</v>
      </c>
      <c r="B120" s="22"/>
    </row>
    <row r="121" spans="1:2" s="23" customFormat="1" x14ac:dyDescent="0.2">
      <c r="A121" s="8" t="s">
        <v>168</v>
      </c>
      <c r="B121" s="28">
        <f t="shared" ref="B121" si="26">SUM(B122:B126)</f>
        <v>167860</v>
      </c>
    </row>
    <row r="122" spans="1:2" s="23" customFormat="1" x14ac:dyDescent="0.2">
      <c r="A122" s="8" t="s">
        <v>169</v>
      </c>
      <c r="B122" s="22"/>
    </row>
    <row r="123" spans="1:2" s="23" customFormat="1" x14ac:dyDescent="0.2">
      <c r="A123" s="8" t="s">
        <v>170</v>
      </c>
      <c r="B123" s="22"/>
    </row>
    <row r="124" spans="1:2" s="23" customFormat="1" x14ac:dyDescent="0.2">
      <c r="A124" s="8" t="s">
        <v>171</v>
      </c>
      <c r="B124" s="22"/>
    </row>
    <row r="125" spans="1:2" s="23" customFormat="1" x14ac:dyDescent="0.2">
      <c r="A125" s="8" t="s">
        <v>90</v>
      </c>
      <c r="B125" s="22"/>
    </row>
    <row r="126" spans="1:2" s="23" customFormat="1" x14ac:dyDescent="0.2">
      <c r="A126" s="8" t="s">
        <v>172</v>
      </c>
      <c r="B126" s="22">
        <v>167860</v>
      </c>
    </row>
    <row r="127" spans="1:2" s="23" customFormat="1" x14ac:dyDescent="0.2">
      <c r="A127" s="10" t="s">
        <v>173</v>
      </c>
      <c r="B127" s="22"/>
    </row>
    <row r="128" spans="1:2" s="23" customFormat="1" x14ac:dyDescent="0.2">
      <c r="A128" s="8" t="s">
        <v>174</v>
      </c>
      <c r="B128" s="22">
        <v>1116120</v>
      </c>
    </row>
    <row r="129" spans="1:2" s="23" customFormat="1" x14ac:dyDescent="0.2">
      <c r="A129" s="8" t="s">
        <v>175</v>
      </c>
      <c r="B129" s="22">
        <v>33749</v>
      </c>
    </row>
    <row r="130" spans="1:2" s="16" customFormat="1" ht="19.5" customHeight="1" x14ac:dyDescent="0.2">
      <c r="A130" s="19" t="s">
        <v>176</v>
      </c>
      <c r="B130" s="31">
        <f t="shared" ref="B130" si="27">B131+B132+B133+B139+B140+B148</f>
        <v>306175</v>
      </c>
    </row>
    <row r="131" spans="1:2" s="23" customFormat="1" x14ac:dyDescent="0.2">
      <c r="A131" s="10" t="s">
        <v>177</v>
      </c>
      <c r="B131" s="22"/>
    </row>
    <row r="132" spans="1:2" s="23" customFormat="1" x14ac:dyDescent="0.2">
      <c r="A132" s="8" t="s">
        <v>178</v>
      </c>
      <c r="B132" s="22"/>
    </row>
    <row r="133" spans="1:2" s="23" customFormat="1" x14ac:dyDescent="0.2">
      <c r="A133" s="8" t="s">
        <v>179</v>
      </c>
      <c r="B133" s="28">
        <f t="shared" ref="B133" si="28">SUM(B134:B138)</f>
        <v>147925</v>
      </c>
    </row>
    <row r="134" spans="1:2" s="23" customFormat="1" x14ac:dyDescent="0.2">
      <c r="A134" s="8" t="s">
        <v>169</v>
      </c>
      <c r="B134" s="22"/>
    </row>
    <row r="135" spans="1:2" s="23" customFormat="1" x14ac:dyDescent="0.2">
      <c r="A135" s="8" t="s">
        <v>170</v>
      </c>
      <c r="B135" s="22"/>
    </row>
    <row r="136" spans="1:2" s="23" customFormat="1" x14ac:dyDescent="0.2">
      <c r="A136" s="8" t="s">
        <v>171</v>
      </c>
      <c r="B136" s="22"/>
    </row>
    <row r="137" spans="1:2" s="23" customFormat="1" x14ac:dyDescent="0.2">
      <c r="A137" s="8" t="s">
        <v>90</v>
      </c>
      <c r="B137" s="22"/>
    </row>
    <row r="138" spans="1:2" s="23" customFormat="1" x14ac:dyDescent="0.2">
      <c r="A138" s="8" t="s">
        <v>172</v>
      </c>
      <c r="B138" s="22">
        <v>147925</v>
      </c>
    </row>
    <row r="139" spans="1:2" s="23" customFormat="1" x14ac:dyDescent="0.2">
      <c r="A139" s="10" t="s">
        <v>180</v>
      </c>
      <c r="B139" s="22"/>
    </row>
    <row r="140" spans="1:2" s="23" customFormat="1" x14ac:dyDescent="0.2">
      <c r="A140" s="8" t="s">
        <v>181</v>
      </c>
      <c r="B140" s="28">
        <f t="shared" ref="B140" si="29">SUM(B141:B147)</f>
        <v>144394</v>
      </c>
    </row>
    <row r="141" spans="1:2" s="23" customFormat="1" x14ac:dyDescent="0.2">
      <c r="A141" s="8" t="s">
        <v>182</v>
      </c>
      <c r="B141" s="22">
        <v>18527</v>
      </c>
    </row>
    <row r="142" spans="1:2" s="23" customFormat="1" x14ac:dyDescent="0.2">
      <c r="A142" s="8" t="s">
        <v>183</v>
      </c>
      <c r="B142" s="22"/>
    </row>
    <row r="143" spans="1:2" s="23" customFormat="1" x14ac:dyDescent="0.2">
      <c r="A143" s="8" t="s">
        <v>184</v>
      </c>
      <c r="B143" s="22"/>
    </row>
    <row r="144" spans="1:2" s="23" customFormat="1" x14ac:dyDescent="0.2">
      <c r="A144" s="8" t="s">
        <v>185</v>
      </c>
      <c r="B144" s="22">
        <v>54213</v>
      </c>
    </row>
    <row r="145" spans="1:2" s="23" customFormat="1" x14ac:dyDescent="0.2">
      <c r="A145" s="8" t="s">
        <v>186</v>
      </c>
      <c r="B145" s="22"/>
    </row>
    <row r="146" spans="1:2" s="23" customFormat="1" x14ac:dyDescent="0.2">
      <c r="A146" s="8" t="s">
        <v>187</v>
      </c>
      <c r="B146" s="22">
        <v>71654</v>
      </c>
    </row>
    <row r="147" spans="1:2" s="23" customFormat="1" x14ac:dyDescent="0.2">
      <c r="A147" s="8" t="s">
        <v>188</v>
      </c>
      <c r="B147" s="22"/>
    </row>
    <row r="148" spans="1:2" s="23" customFormat="1" x14ac:dyDescent="0.2">
      <c r="A148" s="8" t="s">
        <v>114</v>
      </c>
      <c r="B148" s="22">
        <v>13856</v>
      </c>
    </row>
    <row r="149" spans="1:2" s="16" customFormat="1" ht="20.25" customHeight="1" x14ac:dyDescent="0.2">
      <c r="A149" s="19" t="s">
        <v>189</v>
      </c>
      <c r="B149" s="31">
        <f t="shared" ref="B149" si="30">B73+B115+B130</f>
        <v>13039804</v>
      </c>
    </row>
    <row r="151" spans="1:2" ht="21.75" customHeight="1" x14ac:dyDescent="0.2">
      <c r="A151" s="55" t="s">
        <v>0</v>
      </c>
      <c r="B151" s="56"/>
    </row>
    <row r="152" spans="1:2" s="43" customFormat="1" ht="19.5" customHeight="1" x14ac:dyDescent="0.2">
      <c r="A152" s="42" t="s">
        <v>1</v>
      </c>
      <c r="B152" s="41"/>
    </row>
    <row r="153" spans="1:2" s="46" customFormat="1" x14ac:dyDescent="0.2">
      <c r="A153" s="44" t="s">
        <v>2</v>
      </c>
      <c r="B153" s="45">
        <f t="shared" ref="B153" si="31">B154+B155</f>
        <v>613081</v>
      </c>
    </row>
    <row r="154" spans="1:2" x14ac:dyDescent="0.2">
      <c r="A154" s="47" t="s">
        <v>3</v>
      </c>
      <c r="B154" s="48"/>
    </row>
    <row r="155" spans="1:2" ht="10.5" customHeight="1" x14ac:dyDescent="0.2">
      <c r="A155" s="49" t="s">
        <v>4</v>
      </c>
      <c r="B155" s="48">
        <v>613081</v>
      </c>
    </row>
    <row r="156" spans="1:2" s="46" customFormat="1" ht="9.75" customHeight="1" x14ac:dyDescent="0.2">
      <c r="A156" s="50" t="s">
        <v>5</v>
      </c>
      <c r="B156" s="51"/>
    </row>
    <row r="157" spans="1:2" s="46" customFormat="1" x14ac:dyDescent="0.2">
      <c r="A157" s="44" t="s">
        <v>6</v>
      </c>
      <c r="B157" s="51"/>
    </row>
    <row r="158" spans="1:2" s="46" customFormat="1" x14ac:dyDescent="0.2">
      <c r="A158" s="44" t="s">
        <v>7</v>
      </c>
      <c r="B158" s="45">
        <f t="shared" ref="B158" si="32">B159+B160+B161+B162</f>
        <v>0</v>
      </c>
    </row>
    <row r="159" spans="1:2" x14ac:dyDescent="0.2">
      <c r="A159" s="47" t="s">
        <v>8</v>
      </c>
      <c r="B159" s="48"/>
    </row>
    <row r="160" spans="1:2" x14ac:dyDescent="0.2">
      <c r="A160" s="49" t="s">
        <v>9</v>
      </c>
      <c r="B160" s="48"/>
    </row>
    <row r="161" spans="1:2" x14ac:dyDescent="0.2">
      <c r="A161" s="47" t="s">
        <v>10</v>
      </c>
      <c r="B161" s="48"/>
    </row>
    <row r="162" spans="1:2" ht="12" customHeight="1" x14ac:dyDescent="0.2">
      <c r="A162" s="49" t="s">
        <v>11</v>
      </c>
      <c r="B162" s="48"/>
    </row>
    <row r="163" spans="1:2" s="46" customFormat="1" x14ac:dyDescent="0.2">
      <c r="A163" s="44" t="s">
        <v>12</v>
      </c>
      <c r="B163" s="45">
        <f t="shared" ref="B163" si="33">B164+B165</f>
        <v>415287</v>
      </c>
    </row>
    <row r="164" spans="1:2" x14ac:dyDescent="0.2">
      <c r="A164" s="49" t="s">
        <v>13</v>
      </c>
      <c r="B164" s="48">
        <v>2082</v>
      </c>
    </row>
    <row r="165" spans="1:2" ht="11.25" customHeight="1" x14ac:dyDescent="0.2">
      <c r="A165" s="49" t="s">
        <v>14</v>
      </c>
      <c r="B165" s="52">
        <f t="shared" ref="B165" si="34">SUM(B166:B171)</f>
        <v>413205</v>
      </c>
    </row>
    <row r="166" spans="1:2" ht="11.25" customHeight="1" x14ac:dyDescent="0.2">
      <c r="A166" s="49" t="s">
        <v>15</v>
      </c>
      <c r="B166" s="48">
        <v>25000</v>
      </c>
    </row>
    <row r="167" spans="1:2" ht="22.5" customHeight="1" x14ac:dyDescent="0.2">
      <c r="A167" s="49" t="s">
        <v>16</v>
      </c>
      <c r="B167" s="48">
        <v>388205</v>
      </c>
    </row>
    <row r="168" spans="1:2" ht="11.25" customHeight="1" x14ac:dyDescent="0.2">
      <c r="A168" s="49" t="s">
        <v>17</v>
      </c>
      <c r="B168" s="48"/>
    </row>
    <row r="169" spans="1:2" ht="11.25" customHeight="1" x14ac:dyDescent="0.2">
      <c r="A169" s="49" t="s">
        <v>18</v>
      </c>
      <c r="B169" s="48"/>
    </row>
    <row r="170" spans="1:2" ht="11.25" customHeight="1" x14ac:dyDescent="0.2">
      <c r="A170" s="49" t="s">
        <v>19</v>
      </c>
      <c r="B170" s="48"/>
    </row>
    <row r="171" spans="1:2" ht="11.25" customHeight="1" x14ac:dyDescent="0.2">
      <c r="A171" s="49" t="s">
        <v>20</v>
      </c>
      <c r="B171" s="48"/>
    </row>
    <row r="172" spans="1:2" s="46" customFormat="1" x14ac:dyDescent="0.2">
      <c r="A172" s="50" t="s">
        <v>21</v>
      </c>
      <c r="B172" s="45">
        <f t="shared" ref="B172" si="35">B173+B174+B175</f>
        <v>-764059</v>
      </c>
    </row>
    <row r="173" spans="1:2" x14ac:dyDescent="0.2">
      <c r="A173" s="49" t="s">
        <v>22</v>
      </c>
      <c r="B173" s="48">
        <v>-592615</v>
      </c>
    </row>
    <row r="174" spans="1:2" x14ac:dyDescent="0.2">
      <c r="A174" s="49" t="s">
        <v>23</v>
      </c>
      <c r="B174" s="48">
        <v>-171444</v>
      </c>
    </row>
    <row r="175" spans="1:2" x14ac:dyDescent="0.2">
      <c r="A175" s="49" t="s">
        <v>24</v>
      </c>
      <c r="B175" s="48"/>
    </row>
    <row r="176" spans="1:2" s="46" customFormat="1" x14ac:dyDescent="0.2">
      <c r="A176" s="50" t="s">
        <v>25</v>
      </c>
      <c r="B176" s="45">
        <f t="shared" ref="B176" si="36">B177+B178+B179+B180+B181</f>
        <v>-321777</v>
      </c>
    </row>
    <row r="177" spans="1:2" x14ac:dyDescent="0.2">
      <c r="A177" s="49" t="s">
        <v>26</v>
      </c>
      <c r="B177" s="48">
        <v>-279559</v>
      </c>
    </row>
    <row r="178" spans="1:2" x14ac:dyDescent="0.2">
      <c r="A178" s="49" t="s">
        <v>27</v>
      </c>
      <c r="B178" s="48">
        <v>-32118</v>
      </c>
    </row>
    <row r="179" spans="1:2" ht="12" customHeight="1" x14ac:dyDescent="0.2">
      <c r="A179" s="49" t="s">
        <v>28</v>
      </c>
      <c r="B179" s="48">
        <v>-10100</v>
      </c>
    </row>
    <row r="180" spans="1:2" x14ac:dyDescent="0.2">
      <c r="A180" s="49" t="s">
        <v>29</v>
      </c>
      <c r="B180" s="48"/>
    </row>
    <row r="181" spans="1:2" x14ac:dyDescent="0.2">
      <c r="A181" s="49" t="s">
        <v>30</v>
      </c>
      <c r="B181" s="48"/>
    </row>
    <row r="182" spans="1:2" s="46" customFormat="1" x14ac:dyDescent="0.2">
      <c r="A182" s="50" t="s">
        <v>31</v>
      </c>
      <c r="B182" s="51">
        <v>-533779</v>
      </c>
    </row>
    <row r="183" spans="1:2" s="46" customFormat="1" x14ac:dyDescent="0.2">
      <c r="A183" s="50" t="s">
        <v>32</v>
      </c>
      <c r="B183" s="45">
        <f t="shared" ref="B183" si="37">SUM(B184:B189)</f>
        <v>395101</v>
      </c>
    </row>
    <row r="184" spans="1:2" x14ac:dyDescent="0.2">
      <c r="A184" s="49" t="s">
        <v>33</v>
      </c>
      <c r="B184" s="48">
        <v>204186</v>
      </c>
    </row>
    <row r="185" spans="1:2" x14ac:dyDescent="0.2">
      <c r="A185" s="49" t="s">
        <v>34</v>
      </c>
      <c r="B185" s="48"/>
    </row>
    <row r="186" spans="1:2" x14ac:dyDescent="0.2">
      <c r="A186" s="49" t="s">
        <v>35</v>
      </c>
      <c r="B186" s="48"/>
    </row>
    <row r="187" spans="1:2" x14ac:dyDescent="0.2">
      <c r="A187" s="49" t="s">
        <v>36</v>
      </c>
      <c r="B187" s="48">
        <v>190915</v>
      </c>
    </row>
    <row r="188" spans="1:2" x14ac:dyDescent="0.2">
      <c r="A188" s="49" t="s">
        <v>37</v>
      </c>
      <c r="B188" s="48"/>
    </row>
    <row r="189" spans="1:2" x14ac:dyDescent="0.2">
      <c r="A189" s="49" t="s">
        <v>38</v>
      </c>
      <c r="B189" s="48"/>
    </row>
    <row r="190" spans="1:2" s="46" customFormat="1" x14ac:dyDescent="0.2">
      <c r="A190" s="50" t="s">
        <v>39</v>
      </c>
      <c r="B190" s="51"/>
    </row>
    <row r="191" spans="1:2" s="46" customFormat="1" x14ac:dyDescent="0.2">
      <c r="A191" s="50" t="s">
        <v>40</v>
      </c>
      <c r="B191" s="45">
        <f t="shared" ref="B191" si="38">B192+B193</f>
        <v>67347</v>
      </c>
    </row>
    <row r="192" spans="1:2" x14ac:dyDescent="0.2">
      <c r="A192" s="49" t="s">
        <v>41</v>
      </c>
      <c r="B192" s="48"/>
    </row>
    <row r="193" spans="1:2" x14ac:dyDescent="0.2">
      <c r="A193" s="49" t="s">
        <v>42</v>
      </c>
      <c r="B193" s="48">
        <v>67347</v>
      </c>
    </row>
    <row r="194" spans="1:2" s="46" customFormat="1" x14ac:dyDescent="0.2">
      <c r="A194" s="50" t="s">
        <v>43</v>
      </c>
      <c r="B194" s="45">
        <f t="shared" ref="B194" si="39">B195+B196</f>
        <v>0</v>
      </c>
    </row>
    <row r="195" spans="1:2" x14ac:dyDescent="0.2">
      <c r="A195" s="49" t="s">
        <v>44</v>
      </c>
      <c r="B195" s="48"/>
    </row>
    <row r="196" spans="1:2" x14ac:dyDescent="0.2">
      <c r="A196" s="49" t="s">
        <v>45</v>
      </c>
      <c r="B196" s="48"/>
    </row>
    <row r="197" spans="1:2" ht="22.5" x14ac:dyDescent="0.2">
      <c r="A197" s="53" t="s">
        <v>46</v>
      </c>
      <c r="B197" s="54">
        <f>B153+B156+B157+B158+B163+B172+B176+B182+B183+B190+B191+B194</f>
        <v>-128799</v>
      </c>
    </row>
    <row r="198" spans="1:2" x14ac:dyDescent="0.2">
      <c r="A198" s="49" t="s">
        <v>47</v>
      </c>
      <c r="B198" s="52">
        <f t="shared" ref="B198" si="40">B199+B202</f>
        <v>38049</v>
      </c>
    </row>
    <row r="199" spans="1:2" x14ac:dyDescent="0.2">
      <c r="A199" s="49" t="s">
        <v>48</v>
      </c>
      <c r="B199" s="52">
        <f t="shared" ref="B199" si="41">B200+B201</f>
        <v>0</v>
      </c>
    </row>
    <row r="200" spans="1:2" x14ac:dyDescent="0.2">
      <c r="A200" s="49" t="s">
        <v>49</v>
      </c>
      <c r="B200" s="48"/>
    </row>
    <row r="201" spans="1:2" x14ac:dyDescent="0.2">
      <c r="A201" s="49" t="s">
        <v>50</v>
      </c>
      <c r="B201" s="48"/>
    </row>
    <row r="202" spans="1:2" x14ac:dyDescent="0.2">
      <c r="A202" s="49" t="s">
        <v>51</v>
      </c>
      <c r="B202" s="52">
        <f t="shared" ref="B202" si="42">B203+B204</f>
        <v>38049</v>
      </c>
    </row>
    <row r="203" spans="1:2" x14ac:dyDescent="0.2">
      <c r="A203" s="49" t="s">
        <v>52</v>
      </c>
      <c r="B203" s="48"/>
    </row>
    <row r="204" spans="1:2" x14ac:dyDescent="0.2">
      <c r="A204" s="49" t="s">
        <v>53</v>
      </c>
      <c r="B204" s="48">
        <v>38049</v>
      </c>
    </row>
    <row r="205" spans="1:2" x14ac:dyDescent="0.2">
      <c r="A205" s="49" t="s">
        <v>54</v>
      </c>
      <c r="B205" s="52">
        <f t="shared" ref="B205" si="43">B206+B207+B208</f>
        <v>0</v>
      </c>
    </row>
    <row r="206" spans="1:2" x14ac:dyDescent="0.2">
      <c r="A206" s="49" t="s">
        <v>55</v>
      </c>
      <c r="B206" s="48"/>
    </row>
    <row r="207" spans="1:2" x14ac:dyDescent="0.2">
      <c r="A207" s="49" t="s">
        <v>56</v>
      </c>
      <c r="B207" s="48"/>
    </row>
    <row r="208" spans="1:2" x14ac:dyDescent="0.2">
      <c r="A208" s="49" t="s">
        <v>57</v>
      </c>
      <c r="B208" s="48"/>
    </row>
    <row r="209" spans="1:2" x14ac:dyDescent="0.2">
      <c r="A209" s="49" t="s">
        <v>58</v>
      </c>
      <c r="B209" s="52">
        <f t="shared" ref="B209" si="44">B210+B211</f>
        <v>0</v>
      </c>
    </row>
    <row r="210" spans="1:2" x14ac:dyDescent="0.2">
      <c r="A210" s="49" t="s">
        <v>59</v>
      </c>
      <c r="B210" s="48"/>
    </row>
    <row r="211" spans="1:2" ht="12" customHeight="1" x14ac:dyDescent="0.2">
      <c r="A211" s="49" t="s">
        <v>60</v>
      </c>
      <c r="B211" s="48"/>
    </row>
    <row r="212" spans="1:2" x14ac:dyDescent="0.2">
      <c r="A212" s="49" t="s">
        <v>61</v>
      </c>
      <c r="B212" s="48"/>
    </row>
    <row r="213" spans="1:2" ht="12.75" customHeight="1" x14ac:dyDescent="0.2">
      <c r="A213" s="49" t="s">
        <v>62</v>
      </c>
      <c r="B213" s="52">
        <f t="shared" ref="B213" si="45">B214+B215</f>
        <v>15750</v>
      </c>
    </row>
    <row r="214" spans="1:2" x14ac:dyDescent="0.2">
      <c r="A214" s="49" t="s">
        <v>41</v>
      </c>
      <c r="B214" s="48"/>
    </row>
    <row r="215" spans="1:2" x14ac:dyDescent="0.2">
      <c r="A215" s="49" t="s">
        <v>42</v>
      </c>
      <c r="B215" s="48">
        <v>15750</v>
      </c>
    </row>
    <row r="216" spans="1:2" ht="15" customHeight="1" x14ac:dyDescent="0.2">
      <c r="A216" s="53" t="s">
        <v>63</v>
      </c>
      <c r="B216" s="54">
        <f t="shared" ref="B216" si="46">B198+B205+B209+B212+B213</f>
        <v>53799</v>
      </c>
    </row>
    <row r="217" spans="1:2" ht="18.75" customHeight="1" x14ac:dyDescent="0.2">
      <c r="A217" s="53" t="s">
        <v>64</v>
      </c>
      <c r="B217" s="54">
        <f t="shared" ref="B217" si="47">B197+B216</f>
        <v>-75000</v>
      </c>
    </row>
    <row r="218" spans="1:2" x14ac:dyDescent="0.2">
      <c r="A218" s="49" t="s">
        <v>65</v>
      </c>
      <c r="B218" s="48"/>
    </row>
    <row r="219" spans="1:2" ht="22.5" x14ac:dyDescent="0.2">
      <c r="A219" s="53" t="s">
        <v>66</v>
      </c>
      <c r="B219" s="54">
        <f t="shared" ref="B219" si="48">B217+B218</f>
        <v>-75000</v>
      </c>
    </row>
    <row r="220" spans="1:2" x14ac:dyDescent="0.2">
      <c r="A220" s="50" t="s">
        <v>67</v>
      </c>
      <c r="B220" s="48"/>
    </row>
    <row r="221" spans="1:2" x14ac:dyDescent="0.2">
      <c r="A221" s="49" t="s">
        <v>68</v>
      </c>
      <c r="B221" s="48"/>
    </row>
    <row r="222" spans="1:2" ht="19.5" customHeight="1" x14ac:dyDescent="0.2">
      <c r="A222" s="53" t="s">
        <v>69</v>
      </c>
      <c r="B222" s="54">
        <f t="shared" ref="B222" si="49">B219+B221</f>
        <v>-75000</v>
      </c>
    </row>
  </sheetData>
  <mergeCells count="2">
    <mergeCell ref="A71:A72"/>
    <mergeCell ref="B71:B72"/>
  </mergeCells>
  <dataValidations count="3">
    <dataValidation type="whole" allowBlank="1" showInputMessage="1" showErrorMessage="1" error="Sólo datos sin decimales_x000a_" sqref="B153:B222">
      <formula1>-200000000000</formula1>
      <formula2>200000000000</formula2>
    </dataValidation>
    <dataValidation type="whole" allowBlank="1" showInputMessage="1" showErrorMessage="1" error="Sólo datos con decimales" sqref="B73:B149">
      <formula1>-200000000000</formula1>
      <formula2>200000000000</formula2>
    </dataValidation>
    <dataValidation type="whole" allowBlank="1" showInputMessage="1" showErrorMessage="1" error="Sólo datos sin decimales" sqref="B8:B69">
      <formula1>-200000000000</formula1>
      <formula2>200000000000</formula2>
    </dataValidation>
  </dataValidations>
  <printOptions horizontalCentered="1"/>
  <pageMargins left="0.4" right="0.49" top="0.76" bottom="0.98425196850393704" header="0" footer="0"/>
  <pageSetup paperSize="9" scale="72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4"/>
  <sheetViews>
    <sheetView workbookViewId="0">
      <selection activeCell="D34" sqref="D34"/>
    </sheetView>
  </sheetViews>
  <sheetFormatPr baseColWidth="10" defaultColWidth="13" defaultRowHeight="11.25" x14ac:dyDescent="0.2"/>
  <cols>
    <col min="1" max="1" width="59.5703125" style="23" customWidth="1"/>
    <col min="2" max="2" width="10.7109375" style="23" customWidth="1"/>
    <col min="3" max="251" width="13" style="23"/>
    <col min="252" max="252" width="59.5703125" style="23" customWidth="1"/>
    <col min="253" max="253" width="11.28515625" style="23" customWidth="1"/>
    <col min="254" max="254" width="11.140625" style="23" customWidth="1"/>
    <col min="255" max="255" width="10.7109375" style="23" customWidth="1"/>
    <col min="256" max="256" width="10.5703125" style="23" customWidth="1"/>
    <col min="257" max="257" width="10.85546875" style="23" customWidth="1"/>
    <col min="258" max="258" width="10.7109375" style="23" customWidth="1"/>
    <col min="259" max="507" width="13" style="23"/>
    <col min="508" max="508" width="59.5703125" style="23" customWidth="1"/>
    <col min="509" max="509" width="11.28515625" style="23" customWidth="1"/>
    <col min="510" max="510" width="11.140625" style="23" customWidth="1"/>
    <col min="511" max="511" width="10.7109375" style="23" customWidth="1"/>
    <col min="512" max="512" width="10.5703125" style="23" customWidth="1"/>
    <col min="513" max="513" width="10.85546875" style="23" customWidth="1"/>
    <col min="514" max="514" width="10.7109375" style="23" customWidth="1"/>
    <col min="515" max="763" width="13" style="23"/>
    <col min="764" max="764" width="59.5703125" style="23" customWidth="1"/>
    <col min="765" max="765" width="11.28515625" style="23" customWidth="1"/>
    <col min="766" max="766" width="11.140625" style="23" customWidth="1"/>
    <col min="767" max="767" width="10.7109375" style="23" customWidth="1"/>
    <col min="768" max="768" width="10.5703125" style="23" customWidth="1"/>
    <col min="769" max="769" width="10.85546875" style="23" customWidth="1"/>
    <col min="770" max="770" width="10.7109375" style="23" customWidth="1"/>
    <col min="771" max="1019" width="13" style="23"/>
    <col min="1020" max="1020" width="59.5703125" style="23" customWidth="1"/>
    <col min="1021" max="1021" width="11.28515625" style="23" customWidth="1"/>
    <col min="1022" max="1022" width="11.140625" style="23" customWidth="1"/>
    <col min="1023" max="1023" width="10.7109375" style="23" customWidth="1"/>
    <col min="1024" max="1024" width="10.5703125" style="23" customWidth="1"/>
    <col min="1025" max="1025" width="10.85546875" style="23" customWidth="1"/>
    <col min="1026" max="1026" width="10.7109375" style="23" customWidth="1"/>
    <col min="1027" max="1275" width="13" style="23"/>
    <col min="1276" max="1276" width="59.5703125" style="23" customWidth="1"/>
    <col min="1277" max="1277" width="11.28515625" style="23" customWidth="1"/>
    <col min="1278" max="1278" width="11.140625" style="23" customWidth="1"/>
    <col min="1279" max="1279" width="10.7109375" style="23" customWidth="1"/>
    <col min="1280" max="1280" width="10.5703125" style="23" customWidth="1"/>
    <col min="1281" max="1281" width="10.85546875" style="23" customWidth="1"/>
    <col min="1282" max="1282" width="10.7109375" style="23" customWidth="1"/>
    <col min="1283" max="1531" width="13" style="23"/>
    <col min="1532" max="1532" width="59.5703125" style="23" customWidth="1"/>
    <col min="1533" max="1533" width="11.28515625" style="23" customWidth="1"/>
    <col min="1534" max="1534" width="11.140625" style="23" customWidth="1"/>
    <col min="1535" max="1535" width="10.7109375" style="23" customWidth="1"/>
    <col min="1536" max="1536" width="10.5703125" style="23" customWidth="1"/>
    <col min="1537" max="1537" width="10.85546875" style="23" customWidth="1"/>
    <col min="1538" max="1538" width="10.7109375" style="23" customWidth="1"/>
    <col min="1539" max="1787" width="13" style="23"/>
    <col min="1788" max="1788" width="59.5703125" style="23" customWidth="1"/>
    <col min="1789" max="1789" width="11.28515625" style="23" customWidth="1"/>
    <col min="1790" max="1790" width="11.140625" style="23" customWidth="1"/>
    <col min="1791" max="1791" width="10.7109375" style="23" customWidth="1"/>
    <col min="1792" max="1792" width="10.5703125" style="23" customWidth="1"/>
    <col min="1793" max="1793" width="10.85546875" style="23" customWidth="1"/>
    <col min="1794" max="1794" width="10.7109375" style="23" customWidth="1"/>
    <col min="1795" max="2043" width="13" style="23"/>
    <col min="2044" max="2044" width="59.5703125" style="23" customWidth="1"/>
    <col min="2045" max="2045" width="11.28515625" style="23" customWidth="1"/>
    <col min="2046" max="2046" width="11.140625" style="23" customWidth="1"/>
    <col min="2047" max="2047" width="10.7109375" style="23" customWidth="1"/>
    <col min="2048" max="2048" width="10.5703125" style="23" customWidth="1"/>
    <col min="2049" max="2049" width="10.85546875" style="23" customWidth="1"/>
    <col min="2050" max="2050" width="10.7109375" style="23" customWidth="1"/>
    <col min="2051" max="2299" width="13" style="23"/>
    <col min="2300" max="2300" width="59.5703125" style="23" customWidth="1"/>
    <col min="2301" max="2301" width="11.28515625" style="23" customWidth="1"/>
    <col min="2302" max="2302" width="11.140625" style="23" customWidth="1"/>
    <col min="2303" max="2303" width="10.7109375" style="23" customWidth="1"/>
    <col min="2304" max="2304" width="10.5703125" style="23" customWidth="1"/>
    <col min="2305" max="2305" width="10.85546875" style="23" customWidth="1"/>
    <col min="2306" max="2306" width="10.7109375" style="23" customWidth="1"/>
    <col min="2307" max="2555" width="13" style="23"/>
    <col min="2556" max="2556" width="59.5703125" style="23" customWidth="1"/>
    <col min="2557" max="2557" width="11.28515625" style="23" customWidth="1"/>
    <col min="2558" max="2558" width="11.140625" style="23" customWidth="1"/>
    <col min="2559" max="2559" width="10.7109375" style="23" customWidth="1"/>
    <col min="2560" max="2560" width="10.5703125" style="23" customWidth="1"/>
    <col min="2561" max="2561" width="10.85546875" style="23" customWidth="1"/>
    <col min="2562" max="2562" width="10.7109375" style="23" customWidth="1"/>
    <col min="2563" max="2811" width="13" style="23"/>
    <col min="2812" max="2812" width="59.5703125" style="23" customWidth="1"/>
    <col min="2813" max="2813" width="11.28515625" style="23" customWidth="1"/>
    <col min="2814" max="2814" width="11.140625" style="23" customWidth="1"/>
    <col min="2815" max="2815" width="10.7109375" style="23" customWidth="1"/>
    <col min="2816" max="2816" width="10.5703125" style="23" customWidth="1"/>
    <col min="2817" max="2817" width="10.85546875" style="23" customWidth="1"/>
    <col min="2818" max="2818" width="10.7109375" style="23" customWidth="1"/>
    <col min="2819" max="3067" width="13" style="23"/>
    <col min="3068" max="3068" width="59.5703125" style="23" customWidth="1"/>
    <col min="3069" max="3069" width="11.28515625" style="23" customWidth="1"/>
    <col min="3070" max="3070" width="11.140625" style="23" customWidth="1"/>
    <col min="3071" max="3071" width="10.7109375" style="23" customWidth="1"/>
    <col min="3072" max="3072" width="10.5703125" style="23" customWidth="1"/>
    <col min="3073" max="3073" width="10.85546875" style="23" customWidth="1"/>
    <col min="3074" max="3074" width="10.7109375" style="23" customWidth="1"/>
    <col min="3075" max="3323" width="13" style="23"/>
    <col min="3324" max="3324" width="59.5703125" style="23" customWidth="1"/>
    <col min="3325" max="3325" width="11.28515625" style="23" customWidth="1"/>
    <col min="3326" max="3326" width="11.140625" style="23" customWidth="1"/>
    <col min="3327" max="3327" width="10.7109375" style="23" customWidth="1"/>
    <col min="3328" max="3328" width="10.5703125" style="23" customWidth="1"/>
    <col min="3329" max="3329" width="10.85546875" style="23" customWidth="1"/>
    <col min="3330" max="3330" width="10.7109375" style="23" customWidth="1"/>
    <col min="3331" max="3579" width="13" style="23"/>
    <col min="3580" max="3580" width="59.5703125" style="23" customWidth="1"/>
    <col min="3581" max="3581" width="11.28515625" style="23" customWidth="1"/>
    <col min="3582" max="3582" width="11.140625" style="23" customWidth="1"/>
    <col min="3583" max="3583" width="10.7109375" style="23" customWidth="1"/>
    <col min="3584" max="3584" width="10.5703125" style="23" customWidth="1"/>
    <col min="3585" max="3585" width="10.85546875" style="23" customWidth="1"/>
    <col min="3586" max="3586" width="10.7109375" style="23" customWidth="1"/>
    <col min="3587" max="3835" width="13" style="23"/>
    <col min="3836" max="3836" width="59.5703125" style="23" customWidth="1"/>
    <col min="3837" max="3837" width="11.28515625" style="23" customWidth="1"/>
    <col min="3838" max="3838" width="11.140625" style="23" customWidth="1"/>
    <col min="3839" max="3839" width="10.7109375" style="23" customWidth="1"/>
    <col min="3840" max="3840" width="10.5703125" style="23" customWidth="1"/>
    <col min="3841" max="3841" width="10.85546875" style="23" customWidth="1"/>
    <col min="3842" max="3842" width="10.7109375" style="23" customWidth="1"/>
    <col min="3843" max="4091" width="13" style="23"/>
    <col min="4092" max="4092" width="59.5703125" style="23" customWidth="1"/>
    <col min="4093" max="4093" width="11.28515625" style="23" customWidth="1"/>
    <col min="4094" max="4094" width="11.140625" style="23" customWidth="1"/>
    <col min="4095" max="4095" width="10.7109375" style="23" customWidth="1"/>
    <col min="4096" max="4096" width="10.5703125" style="23" customWidth="1"/>
    <col min="4097" max="4097" width="10.85546875" style="23" customWidth="1"/>
    <col min="4098" max="4098" width="10.7109375" style="23" customWidth="1"/>
    <col min="4099" max="4347" width="13" style="23"/>
    <col min="4348" max="4348" width="59.5703125" style="23" customWidth="1"/>
    <col min="4349" max="4349" width="11.28515625" style="23" customWidth="1"/>
    <col min="4350" max="4350" width="11.140625" style="23" customWidth="1"/>
    <col min="4351" max="4351" width="10.7109375" style="23" customWidth="1"/>
    <col min="4352" max="4352" width="10.5703125" style="23" customWidth="1"/>
    <col min="4353" max="4353" width="10.85546875" style="23" customWidth="1"/>
    <col min="4354" max="4354" width="10.7109375" style="23" customWidth="1"/>
    <col min="4355" max="4603" width="13" style="23"/>
    <col min="4604" max="4604" width="59.5703125" style="23" customWidth="1"/>
    <col min="4605" max="4605" width="11.28515625" style="23" customWidth="1"/>
    <col min="4606" max="4606" width="11.140625" style="23" customWidth="1"/>
    <col min="4607" max="4607" width="10.7109375" style="23" customWidth="1"/>
    <col min="4608" max="4608" width="10.5703125" style="23" customWidth="1"/>
    <col min="4609" max="4609" width="10.85546875" style="23" customWidth="1"/>
    <col min="4610" max="4610" width="10.7109375" style="23" customWidth="1"/>
    <col min="4611" max="4859" width="13" style="23"/>
    <col min="4860" max="4860" width="59.5703125" style="23" customWidth="1"/>
    <col min="4861" max="4861" width="11.28515625" style="23" customWidth="1"/>
    <col min="4862" max="4862" width="11.140625" style="23" customWidth="1"/>
    <col min="4863" max="4863" width="10.7109375" style="23" customWidth="1"/>
    <col min="4864" max="4864" width="10.5703125" style="23" customWidth="1"/>
    <col min="4865" max="4865" width="10.85546875" style="23" customWidth="1"/>
    <col min="4866" max="4866" width="10.7109375" style="23" customWidth="1"/>
    <col min="4867" max="5115" width="13" style="23"/>
    <col min="5116" max="5116" width="59.5703125" style="23" customWidth="1"/>
    <col min="5117" max="5117" width="11.28515625" style="23" customWidth="1"/>
    <col min="5118" max="5118" width="11.140625" style="23" customWidth="1"/>
    <col min="5119" max="5119" width="10.7109375" style="23" customWidth="1"/>
    <col min="5120" max="5120" width="10.5703125" style="23" customWidth="1"/>
    <col min="5121" max="5121" width="10.85546875" style="23" customWidth="1"/>
    <col min="5122" max="5122" width="10.7109375" style="23" customWidth="1"/>
    <col min="5123" max="5371" width="13" style="23"/>
    <col min="5372" max="5372" width="59.5703125" style="23" customWidth="1"/>
    <col min="5373" max="5373" width="11.28515625" style="23" customWidth="1"/>
    <col min="5374" max="5374" width="11.140625" style="23" customWidth="1"/>
    <col min="5375" max="5375" width="10.7109375" style="23" customWidth="1"/>
    <col min="5376" max="5376" width="10.5703125" style="23" customWidth="1"/>
    <col min="5377" max="5377" width="10.85546875" style="23" customWidth="1"/>
    <col min="5378" max="5378" width="10.7109375" style="23" customWidth="1"/>
    <col min="5379" max="5627" width="13" style="23"/>
    <col min="5628" max="5628" width="59.5703125" style="23" customWidth="1"/>
    <col min="5629" max="5629" width="11.28515625" style="23" customWidth="1"/>
    <col min="5630" max="5630" width="11.140625" style="23" customWidth="1"/>
    <col min="5631" max="5631" width="10.7109375" style="23" customWidth="1"/>
    <col min="5632" max="5632" width="10.5703125" style="23" customWidth="1"/>
    <col min="5633" max="5633" width="10.85546875" style="23" customWidth="1"/>
    <col min="5634" max="5634" width="10.7109375" style="23" customWidth="1"/>
    <col min="5635" max="5883" width="13" style="23"/>
    <col min="5884" max="5884" width="59.5703125" style="23" customWidth="1"/>
    <col min="5885" max="5885" width="11.28515625" style="23" customWidth="1"/>
    <col min="5886" max="5886" width="11.140625" style="23" customWidth="1"/>
    <col min="5887" max="5887" width="10.7109375" style="23" customWidth="1"/>
    <col min="5888" max="5888" width="10.5703125" style="23" customWidth="1"/>
    <col min="5889" max="5889" width="10.85546875" style="23" customWidth="1"/>
    <col min="5890" max="5890" width="10.7109375" style="23" customWidth="1"/>
    <col min="5891" max="6139" width="13" style="23"/>
    <col min="6140" max="6140" width="59.5703125" style="23" customWidth="1"/>
    <col min="6141" max="6141" width="11.28515625" style="23" customWidth="1"/>
    <col min="6142" max="6142" width="11.140625" style="23" customWidth="1"/>
    <col min="6143" max="6143" width="10.7109375" style="23" customWidth="1"/>
    <col min="6144" max="6144" width="10.5703125" style="23" customWidth="1"/>
    <col min="6145" max="6145" width="10.85546875" style="23" customWidth="1"/>
    <col min="6146" max="6146" width="10.7109375" style="23" customWidth="1"/>
    <col min="6147" max="6395" width="13" style="23"/>
    <col min="6396" max="6396" width="59.5703125" style="23" customWidth="1"/>
    <col min="6397" max="6397" width="11.28515625" style="23" customWidth="1"/>
    <col min="6398" max="6398" width="11.140625" style="23" customWidth="1"/>
    <col min="6399" max="6399" width="10.7109375" style="23" customWidth="1"/>
    <col min="6400" max="6400" width="10.5703125" style="23" customWidth="1"/>
    <col min="6401" max="6401" width="10.85546875" style="23" customWidth="1"/>
    <col min="6402" max="6402" width="10.7109375" style="23" customWidth="1"/>
    <col min="6403" max="6651" width="13" style="23"/>
    <col min="6652" max="6652" width="59.5703125" style="23" customWidth="1"/>
    <col min="6653" max="6653" width="11.28515625" style="23" customWidth="1"/>
    <col min="6654" max="6654" width="11.140625" style="23" customWidth="1"/>
    <col min="6655" max="6655" width="10.7109375" style="23" customWidth="1"/>
    <col min="6656" max="6656" width="10.5703125" style="23" customWidth="1"/>
    <col min="6657" max="6657" width="10.85546875" style="23" customWidth="1"/>
    <col min="6658" max="6658" width="10.7109375" style="23" customWidth="1"/>
    <col min="6659" max="6907" width="13" style="23"/>
    <col min="6908" max="6908" width="59.5703125" style="23" customWidth="1"/>
    <col min="6909" max="6909" width="11.28515625" style="23" customWidth="1"/>
    <col min="6910" max="6910" width="11.140625" style="23" customWidth="1"/>
    <col min="6911" max="6911" width="10.7109375" style="23" customWidth="1"/>
    <col min="6912" max="6912" width="10.5703125" style="23" customWidth="1"/>
    <col min="6913" max="6913" width="10.85546875" style="23" customWidth="1"/>
    <col min="6914" max="6914" width="10.7109375" style="23" customWidth="1"/>
    <col min="6915" max="7163" width="13" style="23"/>
    <col min="7164" max="7164" width="59.5703125" style="23" customWidth="1"/>
    <col min="7165" max="7165" width="11.28515625" style="23" customWidth="1"/>
    <col min="7166" max="7166" width="11.140625" style="23" customWidth="1"/>
    <col min="7167" max="7167" width="10.7109375" style="23" customWidth="1"/>
    <col min="7168" max="7168" width="10.5703125" style="23" customWidth="1"/>
    <col min="7169" max="7169" width="10.85546875" style="23" customWidth="1"/>
    <col min="7170" max="7170" width="10.7109375" style="23" customWidth="1"/>
    <col min="7171" max="7419" width="13" style="23"/>
    <col min="7420" max="7420" width="59.5703125" style="23" customWidth="1"/>
    <col min="7421" max="7421" width="11.28515625" style="23" customWidth="1"/>
    <col min="7422" max="7422" width="11.140625" style="23" customWidth="1"/>
    <col min="7423" max="7423" width="10.7109375" style="23" customWidth="1"/>
    <col min="7424" max="7424" width="10.5703125" style="23" customWidth="1"/>
    <col min="7425" max="7425" width="10.85546875" style="23" customWidth="1"/>
    <col min="7426" max="7426" width="10.7109375" style="23" customWidth="1"/>
    <col min="7427" max="7675" width="13" style="23"/>
    <col min="7676" max="7676" width="59.5703125" style="23" customWidth="1"/>
    <col min="7677" max="7677" width="11.28515625" style="23" customWidth="1"/>
    <col min="7678" max="7678" width="11.140625" style="23" customWidth="1"/>
    <col min="7679" max="7679" width="10.7109375" style="23" customWidth="1"/>
    <col min="7680" max="7680" width="10.5703125" style="23" customWidth="1"/>
    <col min="7681" max="7681" width="10.85546875" style="23" customWidth="1"/>
    <col min="7682" max="7682" width="10.7109375" style="23" customWidth="1"/>
    <col min="7683" max="7931" width="13" style="23"/>
    <col min="7932" max="7932" width="59.5703125" style="23" customWidth="1"/>
    <col min="7933" max="7933" width="11.28515625" style="23" customWidth="1"/>
    <col min="7934" max="7934" width="11.140625" style="23" customWidth="1"/>
    <col min="7935" max="7935" width="10.7109375" style="23" customWidth="1"/>
    <col min="7936" max="7936" width="10.5703125" style="23" customWidth="1"/>
    <col min="7937" max="7937" width="10.85546875" style="23" customWidth="1"/>
    <col min="7938" max="7938" width="10.7109375" style="23" customWidth="1"/>
    <col min="7939" max="8187" width="13" style="23"/>
    <col min="8188" max="8188" width="59.5703125" style="23" customWidth="1"/>
    <col min="8189" max="8189" width="11.28515625" style="23" customWidth="1"/>
    <col min="8190" max="8190" width="11.140625" style="23" customWidth="1"/>
    <col min="8191" max="8191" width="10.7109375" style="23" customWidth="1"/>
    <col min="8192" max="8192" width="10.5703125" style="23" customWidth="1"/>
    <col min="8193" max="8193" width="10.85546875" style="23" customWidth="1"/>
    <col min="8194" max="8194" width="10.7109375" style="23" customWidth="1"/>
    <col min="8195" max="8443" width="13" style="23"/>
    <col min="8444" max="8444" width="59.5703125" style="23" customWidth="1"/>
    <col min="8445" max="8445" width="11.28515625" style="23" customWidth="1"/>
    <col min="8446" max="8446" width="11.140625" style="23" customWidth="1"/>
    <col min="8447" max="8447" width="10.7109375" style="23" customWidth="1"/>
    <col min="8448" max="8448" width="10.5703125" style="23" customWidth="1"/>
    <col min="8449" max="8449" width="10.85546875" style="23" customWidth="1"/>
    <col min="8450" max="8450" width="10.7109375" style="23" customWidth="1"/>
    <col min="8451" max="8699" width="13" style="23"/>
    <col min="8700" max="8700" width="59.5703125" style="23" customWidth="1"/>
    <col min="8701" max="8701" width="11.28515625" style="23" customWidth="1"/>
    <col min="8702" max="8702" width="11.140625" style="23" customWidth="1"/>
    <col min="8703" max="8703" width="10.7109375" style="23" customWidth="1"/>
    <col min="8704" max="8704" width="10.5703125" style="23" customWidth="1"/>
    <col min="8705" max="8705" width="10.85546875" style="23" customWidth="1"/>
    <col min="8706" max="8706" width="10.7109375" style="23" customWidth="1"/>
    <col min="8707" max="8955" width="13" style="23"/>
    <col min="8956" max="8956" width="59.5703125" style="23" customWidth="1"/>
    <col min="8957" max="8957" width="11.28515625" style="23" customWidth="1"/>
    <col min="8958" max="8958" width="11.140625" style="23" customWidth="1"/>
    <col min="8959" max="8959" width="10.7109375" style="23" customWidth="1"/>
    <col min="8960" max="8960" width="10.5703125" style="23" customWidth="1"/>
    <col min="8961" max="8961" width="10.85546875" style="23" customWidth="1"/>
    <col min="8962" max="8962" width="10.7109375" style="23" customWidth="1"/>
    <col min="8963" max="9211" width="13" style="23"/>
    <col min="9212" max="9212" width="59.5703125" style="23" customWidth="1"/>
    <col min="9213" max="9213" width="11.28515625" style="23" customWidth="1"/>
    <col min="9214" max="9214" width="11.140625" style="23" customWidth="1"/>
    <col min="9215" max="9215" width="10.7109375" style="23" customWidth="1"/>
    <col min="9216" max="9216" width="10.5703125" style="23" customWidth="1"/>
    <col min="9217" max="9217" width="10.85546875" style="23" customWidth="1"/>
    <col min="9218" max="9218" width="10.7109375" style="23" customWidth="1"/>
    <col min="9219" max="9467" width="13" style="23"/>
    <col min="9468" max="9468" width="59.5703125" style="23" customWidth="1"/>
    <col min="9469" max="9469" width="11.28515625" style="23" customWidth="1"/>
    <col min="9470" max="9470" width="11.140625" style="23" customWidth="1"/>
    <col min="9471" max="9471" width="10.7109375" style="23" customWidth="1"/>
    <col min="9472" max="9472" width="10.5703125" style="23" customWidth="1"/>
    <col min="9473" max="9473" width="10.85546875" style="23" customWidth="1"/>
    <col min="9474" max="9474" width="10.7109375" style="23" customWidth="1"/>
    <col min="9475" max="9723" width="13" style="23"/>
    <col min="9724" max="9724" width="59.5703125" style="23" customWidth="1"/>
    <col min="9725" max="9725" width="11.28515625" style="23" customWidth="1"/>
    <col min="9726" max="9726" width="11.140625" style="23" customWidth="1"/>
    <col min="9727" max="9727" width="10.7109375" style="23" customWidth="1"/>
    <col min="9728" max="9728" width="10.5703125" style="23" customWidth="1"/>
    <col min="9729" max="9729" width="10.85546875" style="23" customWidth="1"/>
    <col min="9730" max="9730" width="10.7109375" style="23" customWidth="1"/>
    <col min="9731" max="9979" width="13" style="23"/>
    <col min="9980" max="9980" width="59.5703125" style="23" customWidth="1"/>
    <col min="9981" max="9981" width="11.28515625" style="23" customWidth="1"/>
    <col min="9982" max="9982" width="11.140625" style="23" customWidth="1"/>
    <col min="9983" max="9983" width="10.7109375" style="23" customWidth="1"/>
    <col min="9984" max="9984" width="10.5703125" style="23" customWidth="1"/>
    <col min="9985" max="9985" width="10.85546875" style="23" customWidth="1"/>
    <col min="9986" max="9986" width="10.7109375" style="23" customWidth="1"/>
    <col min="9987" max="10235" width="13" style="23"/>
    <col min="10236" max="10236" width="59.5703125" style="23" customWidth="1"/>
    <col min="10237" max="10237" width="11.28515625" style="23" customWidth="1"/>
    <col min="10238" max="10238" width="11.140625" style="23" customWidth="1"/>
    <col min="10239" max="10239" width="10.7109375" style="23" customWidth="1"/>
    <col min="10240" max="10240" width="10.5703125" style="23" customWidth="1"/>
    <col min="10241" max="10241" width="10.85546875" style="23" customWidth="1"/>
    <col min="10242" max="10242" width="10.7109375" style="23" customWidth="1"/>
    <col min="10243" max="10491" width="13" style="23"/>
    <col min="10492" max="10492" width="59.5703125" style="23" customWidth="1"/>
    <col min="10493" max="10493" width="11.28515625" style="23" customWidth="1"/>
    <col min="10494" max="10494" width="11.140625" style="23" customWidth="1"/>
    <col min="10495" max="10495" width="10.7109375" style="23" customWidth="1"/>
    <col min="10496" max="10496" width="10.5703125" style="23" customWidth="1"/>
    <col min="10497" max="10497" width="10.85546875" style="23" customWidth="1"/>
    <col min="10498" max="10498" width="10.7109375" style="23" customWidth="1"/>
    <col min="10499" max="10747" width="13" style="23"/>
    <col min="10748" max="10748" width="59.5703125" style="23" customWidth="1"/>
    <col min="10749" max="10749" width="11.28515625" style="23" customWidth="1"/>
    <col min="10750" max="10750" width="11.140625" style="23" customWidth="1"/>
    <col min="10751" max="10751" width="10.7109375" style="23" customWidth="1"/>
    <col min="10752" max="10752" width="10.5703125" style="23" customWidth="1"/>
    <col min="10753" max="10753" width="10.85546875" style="23" customWidth="1"/>
    <col min="10754" max="10754" width="10.7109375" style="23" customWidth="1"/>
    <col min="10755" max="11003" width="13" style="23"/>
    <col min="11004" max="11004" width="59.5703125" style="23" customWidth="1"/>
    <col min="11005" max="11005" width="11.28515625" style="23" customWidth="1"/>
    <col min="11006" max="11006" width="11.140625" style="23" customWidth="1"/>
    <col min="11007" max="11007" width="10.7109375" style="23" customWidth="1"/>
    <col min="11008" max="11008" width="10.5703125" style="23" customWidth="1"/>
    <col min="11009" max="11009" width="10.85546875" style="23" customWidth="1"/>
    <col min="11010" max="11010" width="10.7109375" style="23" customWidth="1"/>
    <col min="11011" max="11259" width="13" style="23"/>
    <col min="11260" max="11260" width="59.5703125" style="23" customWidth="1"/>
    <col min="11261" max="11261" width="11.28515625" style="23" customWidth="1"/>
    <col min="11262" max="11262" width="11.140625" style="23" customWidth="1"/>
    <col min="11263" max="11263" width="10.7109375" style="23" customWidth="1"/>
    <col min="11264" max="11264" width="10.5703125" style="23" customWidth="1"/>
    <col min="11265" max="11265" width="10.85546875" style="23" customWidth="1"/>
    <col min="11266" max="11266" width="10.7109375" style="23" customWidth="1"/>
    <col min="11267" max="11515" width="13" style="23"/>
    <col min="11516" max="11516" width="59.5703125" style="23" customWidth="1"/>
    <col min="11517" max="11517" width="11.28515625" style="23" customWidth="1"/>
    <col min="11518" max="11518" width="11.140625" style="23" customWidth="1"/>
    <col min="11519" max="11519" width="10.7109375" style="23" customWidth="1"/>
    <col min="11520" max="11520" width="10.5703125" style="23" customWidth="1"/>
    <col min="11521" max="11521" width="10.85546875" style="23" customWidth="1"/>
    <col min="11522" max="11522" width="10.7109375" style="23" customWidth="1"/>
    <col min="11523" max="11771" width="13" style="23"/>
    <col min="11772" max="11772" width="59.5703125" style="23" customWidth="1"/>
    <col min="11773" max="11773" width="11.28515625" style="23" customWidth="1"/>
    <col min="11774" max="11774" width="11.140625" style="23" customWidth="1"/>
    <col min="11775" max="11775" width="10.7109375" style="23" customWidth="1"/>
    <col min="11776" max="11776" width="10.5703125" style="23" customWidth="1"/>
    <col min="11777" max="11777" width="10.85546875" style="23" customWidth="1"/>
    <col min="11778" max="11778" width="10.7109375" style="23" customWidth="1"/>
    <col min="11779" max="12027" width="13" style="23"/>
    <col min="12028" max="12028" width="59.5703125" style="23" customWidth="1"/>
    <col min="12029" max="12029" width="11.28515625" style="23" customWidth="1"/>
    <col min="12030" max="12030" width="11.140625" style="23" customWidth="1"/>
    <col min="12031" max="12031" width="10.7109375" style="23" customWidth="1"/>
    <col min="12032" max="12032" width="10.5703125" style="23" customWidth="1"/>
    <col min="12033" max="12033" width="10.85546875" style="23" customWidth="1"/>
    <col min="12034" max="12034" width="10.7109375" style="23" customWidth="1"/>
    <col min="12035" max="12283" width="13" style="23"/>
    <col min="12284" max="12284" width="59.5703125" style="23" customWidth="1"/>
    <col min="12285" max="12285" width="11.28515625" style="23" customWidth="1"/>
    <col min="12286" max="12286" width="11.140625" style="23" customWidth="1"/>
    <col min="12287" max="12287" width="10.7109375" style="23" customWidth="1"/>
    <col min="12288" max="12288" width="10.5703125" style="23" customWidth="1"/>
    <col min="12289" max="12289" width="10.85546875" style="23" customWidth="1"/>
    <col min="12290" max="12290" width="10.7109375" style="23" customWidth="1"/>
    <col min="12291" max="12539" width="13" style="23"/>
    <col min="12540" max="12540" width="59.5703125" style="23" customWidth="1"/>
    <col min="12541" max="12541" width="11.28515625" style="23" customWidth="1"/>
    <col min="12542" max="12542" width="11.140625" style="23" customWidth="1"/>
    <col min="12543" max="12543" width="10.7109375" style="23" customWidth="1"/>
    <col min="12544" max="12544" width="10.5703125" style="23" customWidth="1"/>
    <col min="12545" max="12545" width="10.85546875" style="23" customWidth="1"/>
    <col min="12546" max="12546" width="10.7109375" style="23" customWidth="1"/>
    <col min="12547" max="12795" width="13" style="23"/>
    <col min="12796" max="12796" width="59.5703125" style="23" customWidth="1"/>
    <col min="12797" max="12797" width="11.28515625" style="23" customWidth="1"/>
    <col min="12798" max="12798" width="11.140625" style="23" customWidth="1"/>
    <col min="12799" max="12799" width="10.7109375" style="23" customWidth="1"/>
    <col min="12800" max="12800" width="10.5703125" style="23" customWidth="1"/>
    <col min="12801" max="12801" width="10.85546875" style="23" customWidth="1"/>
    <col min="12802" max="12802" width="10.7109375" style="23" customWidth="1"/>
    <col min="12803" max="13051" width="13" style="23"/>
    <col min="13052" max="13052" width="59.5703125" style="23" customWidth="1"/>
    <col min="13053" max="13053" width="11.28515625" style="23" customWidth="1"/>
    <col min="13054" max="13054" width="11.140625" style="23" customWidth="1"/>
    <col min="13055" max="13055" width="10.7109375" style="23" customWidth="1"/>
    <col min="13056" max="13056" width="10.5703125" style="23" customWidth="1"/>
    <col min="13057" max="13057" width="10.85546875" style="23" customWidth="1"/>
    <col min="13058" max="13058" width="10.7109375" style="23" customWidth="1"/>
    <col min="13059" max="13307" width="13" style="23"/>
    <col min="13308" max="13308" width="59.5703125" style="23" customWidth="1"/>
    <col min="13309" max="13309" width="11.28515625" style="23" customWidth="1"/>
    <col min="13310" max="13310" width="11.140625" style="23" customWidth="1"/>
    <col min="13311" max="13311" width="10.7109375" style="23" customWidth="1"/>
    <col min="13312" max="13312" width="10.5703125" style="23" customWidth="1"/>
    <col min="13313" max="13313" width="10.85546875" style="23" customWidth="1"/>
    <col min="13314" max="13314" width="10.7109375" style="23" customWidth="1"/>
    <col min="13315" max="13563" width="13" style="23"/>
    <col min="13564" max="13564" width="59.5703125" style="23" customWidth="1"/>
    <col min="13565" max="13565" width="11.28515625" style="23" customWidth="1"/>
    <col min="13566" max="13566" width="11.140625" style="23" customWidth="1"/>
    <col min="13567" max="13567" width="10.7109375" style="23" customWidth="1"/>
    <col min="13568" max="13568" width="10.5703125" style="23" customWidth="1"/>
    <col min="13569" max="13569" width="10.85546875" style="23" customWidth="1"/>
    <col min="13570" max="13570" width="10.7109375" style="23" customWidth="1"/>
    <col min="13571" max="13819" width="13" style="23"/>
    <col min="13820" max="13820" width="59.5703125" style="23" customWidth="1"/>
    <col min="13821" max="13821" width="11.28515625" style="23" customWidth="1"/>
    <col min="13822" max="13822" width="11.140625" style="23" customWidth="1"/>
    <col min="13823" max="13823" width="10.7109375" style="23" customWidth="1"/>
    <col min="13824" max="13824" width="10.5703125" style="23" customWidth="1"/>
    <col min="13825" max="13825" width="10.85546875" style="23" customWidth="1"/>
    <col min="13826" max="13826" width="10.7109375" style="23" customWidth="1"/>
    <col min="13827" max="14075" width="13" style="23"/>
    <col min="14076" max="14076" width="59.5703125" style="23" customWidth="1"/>
    <col min="14077" max="14077" width="11.28515625" style="23" customWidth="1"/>
    <col min="14078" max="14078" width="11.140625" style="23" customWidth="1"/>
    <col min="14079" max="14079" width="10.7109375" style="23" customWidth="1"/>
    <col min="14080" max="14080" width="10.5703125" style="23" customWidth="1"/>
    <col min="14081" max="14081" width="10.85546875" style="23" customWidth="1"/>
    <col min="14082" max="14082" width="10.7109375" style="23" customWidth="1"/>
    <col min="14083" max="14331" width="13" style="23"/>
    <col min="14332" max="14332" width="59.5703125" style="23" customWidth="1"/>
    <col min="14333" max="14333" width="11.28515625" style="23" customWidth="1"/>
    <col min="14334" max="14334" width="11.140625" style="23" customWidth="1"/>
    <col min="14335" max="14335" width="10.7109375" style="23" customWidth="1"/>
    <col min="14336" max="14336" width="10.5703125" style="23" customWidth="1"/>
    <col min="14337" max="14337" width="10.85546875" style="23" customWidth="1"/>
    <col min="14338" max="14338" width="10.7109375" style="23" customWidth="1"/>
    <col min="14339" max="14587" width="13" style="23"/>
    <col min="14588" max="14588" width="59.5703125" style="23" customWidth="1"/>
    <col min="14589" max="14589" width="11.28515625" style="23" customWidth="1"/>
    <col min="14590" max="14590" width="11.140625" style="23" customWidth="1"/>
    <col min="14591" max="14591" width="10.7109375" style="23" customWidth="1"/>
    <col min="14592" max="14592" width="10.5703125" style="23" customWidth="1"/>
    <col min="14593" max="14593" width="10.85546875" style="23" customWidth="1"/>
    <col min="14594" max="14594" width="10.7109375" style="23" customWidth="1"/>
    <col min="14595" max="14843" width="13" style="23"/>
    <col min="14844" max="14844" width="59.5703125" style="23" customWidth="1"/>
    <col min="14845" max="14845" width="11.28515625" style="23" customWidth="1"/>
    <col min="14846" max="14846" width="11.140625" style="23" customWidth="1"/>
    <col min="14847" max="14847" width="10.7109375" style="23" customWidth="1"/>
    <col min="14848" max="14848" width="10.5703125" style="23" customWidth="1"/>
    <col min="14849" max="14849" width="10.85546875" style="23" customWidth="1"/>
    <col min="14850" max="14850" width="10.7109375" style="23" customWidth="1"/>
    <col min="14851" max="15099" width="13" style="23"/>
    <col min="15100" max="15100" width="59.5703125" style="23" customWidth="1"/>
    <col min="15101" max="15101" width="11.28515625" style="23" customWidth="1"/>
    <col min="15102" max="15102" width="11.140625" style="23" customWidth="1"/>
    <col min="15103" max="15103" width="10.7109375" style="23" customWidth="1"/>
    <col min="15104" max="15104" width="10.5703125" style="23" customWidth="1"/>
    <col min="15105" max="15105" width="10.85546875" style="23" customWidth="1"/>
    <col min="15106" max="15106" width="10.7109375" style="23" customWidth="1"/>
    <col min="15107" max="15355" width="13" style="23"/>
    <col min="15356" max="15356" width="59.5703125" style="23" customWidth="1"/>
    <col min="15357" max="15357" width="11.28515625" style="23" customWidth="1"/>
    <col min="15358" max="15358" width="11.140625" style="23" customWidth="1"/>
    <col min="15359" max="15359" width="10.7109375" style="23" customWidth="1"/>
    <col min="15360" max="15360" width="10.5703125" style="23" customWidth="1"/>
    <col min="15361" max="15361" width="10.85546875" style="23" customWidth="1"/>
    <col min="15362" max="15362" width="10.7109375" style="23" customWidth="1"/>
    <col min="15363" max="15611" width="13" style="23"/>
    <col min="15612" max="15612" width="59.5703125" style="23" customWidth="1"/>
    <col min="15613" max="15613" width="11.28515625" style="23" customWidth="1"/>
    <col min="15614" max="15614" width="11.140625" style="23" customWidth="1"/>
    <col min="15615" max="15615" width="10.7109375" style="23" customWidth="1"/>
    <col min="15616" max="15616" width="10.5703125" style="23" customWidth="1"/>
    <col min="15617" max="15617" width="10.85546875" style="23" customWidth="1"/>
    <col min="15618" max="15618" width="10.7109375" style="23" customWidth="1"/>
    <col min="15619" max="15867" width="13" style="23"/>
    <col min="15868" max="15868" width="59.5703125" style="23" customWidth="1"/>
    <col min="15869" max="15869" width="11.28515625" style="23" customWidth="1"/>
    <col min="15870" max="15870" width="11.140625" style="23" customWidth="1"/>
    <col min="15871" max="15871" width="10.7109375" style="23" customWidth="1"/>
    <col min="15872" max="15872" width="10.5703125" style="23" customWidth="1"/>
    <col min="15873" max="15873" width="10.85546875" style="23" customWidth="1"/>
    <col min="15874" max="15874" width="10.7109375" style="23" customWidth="1"/>
    <col min="15875" max="16123" width="13" style="23"/>
    <col min="16124" max="16124" width="59.5703125" style="23" customWidth="1"/>
    <col min="16125" max="16125" width="11.28515625" style="23" customWidth="1"/>
    <col min="16126" max="16126" width="11.140625" style="23" customWidth="1"/>
    <col min="16127" max="16127" width="10.7109375" style="23" customWidth="1"/>
    <col min="16128" max="16128" width="10.5703125" style="23" customWidth="1"/>
    <col min="16129" max="16129" width="10.85546875" style="23" customWidth="1"/>
    <col min="16130" max="16130" width="10.7109375" style="23" customWidth="1"/>
    <col min="16131" max="16384" width="13" style="23"/>
  </cols>
  <sheetData>
    <row r="1" spans="1:2" s="16" customFormat="1" ht="12" x14ac:dyDescent="0.2">
      <c r="A1" s="35" t="s">
        <v>194</v>
      </c>
      <c r="B1" s="32"/>
    </row>
    <row r="2" spans="1:2" s="16" customFormat="1" ht="12" customHeight="1" x14ac:dyDescent="0.2">
      <c r="B2" s="34"/>
    </row>
    <row r="3" spans="1:2" s="16" customFormat="1" ht="12" customHeight="1" x14ac:dyDescent="0.2">
      <c r="A3" s="35" t="s">
        <v>191</v>
      </c>
    </row>
    <row r="4" spans="1:2" s="16" customFormat="1" ht="12" x14ac:dyDescent="0.2">
      <c r="A4" s="17"/>
      <c r="B4" s="34"/>
    </row>
    <row r="5" spans="1:2" s="16" customFormat="1" ht="12" x14ac:dyDescent="0.2">
      <c r="A5" s="35" t="s">
        <v>190</v>
      </c>
      <c r="B5" s="34"/>
    </row>
    <row r="6" spans="1:2" s="16" customFormat="1" ht="12" customHeight="1" x14ac:dyDescent="0.2">
      <c r="B6" s="33"/>
    </row>
    <row r="7" spans="1:2" s="18" customFormat="1" ht="27" customHeight="1" x14ac:dyDescent="0.2">
      <c r="A7" s="36" t="s">
        <v>70</v>
      </c>
      <c r="B7" s="37"/>
    </row>
    <row r="8" spans="1:2" s="16" customFormat="1" ht="18" customHeight="1" x14ac:dyDescent="0.2">
      <c r="A8" s="19" t="s">
        <v>71</v>
      </c>
      <c r="B8" s="20">
        <f t="shared" ref="B8" si="0">B9+B16+B20+B23+B29+B35</f>
        <v>8631630</v>
      </c>
    </row>
    <row r="9" spans="1:2" s="16" customFormat="1" x14ac:dyDescent="0.2">
      <c r="A9" s="5" t="s">
        <v>72</v>
      </c>
      <c r="B9" s="21">
        <f t="shared" ref="B9" si="1">SUM(B10:B15)</f>
        <v>932164</v>
      </c>
    </row>
    <row r="10" spans="1:2" x14ac:dyDescent="0.2">
      <c r="A10" s="8" t="s">
        <v>73</v>
      </c>
      <c r="B10" s="22"/>
    </row>
    <row r="11" spans="1:2" x14ac:dyDescent="0.2">
      <c r="A11" s="8" t="s">
        <v>74</v>
      </c>
      <c r="B11" s="22"/>
    </row>
    <row r="12" spans="1:2" x14ac:dyDescent="0.2">
      <c r="A12" s="8" t="s">
        <v>75</v>
      </c>
      <c r="B12" s="22">
        <v>802</v>
      </c>
    </row>
    <row r="13" spans="1:2" x14ac:dyDescent="0.2">
      <c r="A13" s="8" t="s">
        <v>76</v>
      </c>
      <c r="B13" s="22"/>
    </row>
    <row r="14" spans="1:2" x14ac:dyDescent="0.2">
      <c r="A14" s="8" t="s">
        <v>77</v>
      </c>
      <c r="B14" s="22">
        <v>0</v>
      </c>
    </row>
    <row r="15" spans="1:2" x14ac:dyDescent="0.2">
      <c r="A15" s="8" t="s">
        <v>78</v>
      </c>
      <c r="B15" s="22">
        <v>931362</v>
      </c>
    </row>
    <row r="16" spans="1:2" s="16" customFormat="1" x14ac:dyDescent="0.2">
      <c r="A16" s="5" t="s">
        <v>79</v>
      </c>
      <c r="B16" s="21">
        <f t="shared" ref="B16" si="2">SUM(B17:B19)</f>
        <v>94254</v>
      </c>
    </row>
    <row r="17" spans="1:2" x14ac:dyDescent="0.2">
      <c r="A17" s="8" t="s">
        <v>80</v>
      </c>
      <c r="B17" s="22"/>
    </row>
    <row r="18" spans="1:2" x14ac:dyDescent="0.2">
      <c r="A18" s="24" t="s">
        <v>81</v>
      </c>
      <c r="B18" s="22">
        <v>94254</v>
      </c>
    </row>
    <row r="19" spans="1:2" x14ac:dyDescent="0.2">
      <c r="A19" s="8" t="s">
        <v>82</v>
      </c>
      <c r="B19" s="22"/>
    </row>
    <row r="20" spans="1:2" s="16" customFormat="1" x14ac:dyDescent="0.2">
      <c r="A20" s="5" t="s">
        <v>83</v>
      </c>
      <c r="B20" s="21">
        <f t="shared" ref="B20" si="3">B21+B22</f>
        <v>5457492</v>
      </c>
    </row>
    <row r="21" spans="1:2" x14ac:dyDescent="0.2">
      <c r="A21" s="8" t="s">
        <v>84</v>
      </c>
      <c r="B21" s="22">
        <v>338303</v>
      </c>
    </row>
    <row r="22" spans="1:2" x14ac:dyDescent="0.2">
      <c r="A22" s="24" t="s">
        <v>85</v>
      </c>
      <c r="B22" s="22">
        <v>5119189</v>
      </c>
    </row>
    <row r="23" spans="1:2" s="16" customFormat="1" x14ac:dyDescent="0.2">
      <c r="A23" s="11" t="s">
        <v>86</v>
      </c>
      <c r="B23" s="21">
        <f t="shared" ref="B23" si="4">SUM(B24:B28)</f>
        <v>0</v>
      </c>
    </row>
    <row r="24" spans="1:2" x14ac:dyDescent="0.2">
      <c r="A24" s="8" t="s">
        <v>87</v>
      </c>
      <c r="B24" s="22"/>
    </row>
    <row r="25" spans="1:2" x14ac:dyDescent="0.2">
      <c r="A25" s="8" t="s">
        <v>88</v>
      </c>
      <c r="B25" s="22"/>
    </row>
    <row r="26" spans="1:2" x14ac:dyDescent="0.2">
      <c r="A26" s="8" t="s">
        <v>89</v>
      </c>
      <c r="B26" s="22"/>
    </row>
    <row r="27" spans="1:2" x14ac:dyDescent="0.2">
      <c r="A27" s="8" t="s">
        <v>90</v>
      </c>
      <c r="B27" s="22"/>
    </row>
    <row r="28" spans="1:2" x14ac:dyDescent="0.2">
      <c r="A28" s="8" t="s">
        <v>91</v>
      </c>
      <c r="B28" s="22"/>
    </row>
    <row r="29" spans="1:2" s="16" customFormat="1" x14ac:dyDescent="0.2">
      <c r="A29" s="5" t="s">
        <v>92</v>
      </c>
      <c r="B29" s="21">
        <f t="shared" ref="B29" si="5">SUM(B30:B34)</f>
        <v>2147448</v>
      </c>
    </row>
    <row r="30" spans="1:2" x14ac:dyDescent="0.2">
      <c r="A30" s="8" t="s">
        <v>87</v>
      </c>
      <c r="B30" s="22"/>
    </row>
    <row r="31" spans="1:2" x14ac:dyDescent="0.2">
      <c r="A31" s="8" t="s">
        <v>93</v>
      </c>
      <c r="B31" s="22">
        <v>2147448</v>
      </c>
    </row>
    <row r="32" spans="1:2" x14ac:dyDescent="0.2">
      <c r="A32" s="8" t="s">
        <v>89</v>
      </c>
      <c r="B32" s="22"/>
    </row>
    <row r="33" spans="1:2" x14ac:dyDescent="0.2">
      <c r="A33" s="8" t="s">
        <v>90</v>
      </c>
      <c r="B33" s="22"/>
    </row>
    <row r="34" spans="1:2" x14ac:dyDescent="0.2">
      <c r="A34" s="8" t="s">
        <v>91</v>
      </c>
      <c r="B34" s="22"/>
    </row>
    <row r="35" spans="1:2" s="16" customFormat="1" x14ac:dyDescent="0.2">
      <c r="A35" s="5" t="s">
        <v>94</v>
      </c>
      <c r="B35" s="25">
        <v>272</v>
      </c>
    </row>
    <row r="36" spans="1:2" s="16" customFormat="1" ht="18.75" customHeight="1" x14ac:dyDescent="0.2">
      <c r="A36" s="19" t="s">
        <v>95</v>
      </c>
      <c r="B36" s="20">
        <f t="shared" ref="B36" si="6">B37+B38+B45+B53+B59+B65+B66</f>
        <v>4014980</v>
      </c>
    </row>
    <row r="37" spans="1:2" s="16" customFormat="1" x14ac:dyDescent="0.2">
      <c r="A37" s="5" t="s">
        <v>96</v>
      </c>
      <c r="B37" s="25"/>
    </row>
    <row r="38" spans="1:2" s="16" customFormat="1" x14ac:dyDescent="0.2">
      <c r="A38" s="5" t="s">
        <v>97</v>
      </c>
      <c r="B38" s="21">
        <f t="shared" ref="B38" si="7">SUM(B39:B44)</f>
        <v>0</v>
      </c>
    </row>
    <row r="39" spans="1:2" x14ac:dyDescent="0.2">
      <c r="A39" s="8" t="s">
        <v>98</v>
      </c>
      <c r="B39" s="22"/>
    </row>
    <row r="40" spans="1:2" x14ac:dyDescent="0.2">
      <c r="A40" s="8" t="s">
        <v>99</v>
      </c>
      <c r="B40" s="22"/>
    </row>
    <row r="41" spans="1:2" x14ac:dyDescent="0.2">
      <c r="A41" s="8" t="s">
        <v>100</v>
      </c>
      <c r="B41" s="22"/>
    </row>
    <row r="42" spans="1:2" x14ac:dyDescent="0.2">
      <c r="A42" s="8" t="s">
        <v>101</v>
      </c>
      <c r="B42" s="22"/>
    </row>
    <row r="43" spans="1:2" x14ac:dyDescent="0.2">
      <c r="A43" s="24" t="s">
        <v>102</v>
      </c>
      <c r="B43" s="22"/>
    </row>
    <row r="44" spans="1:2" x14ac:dyDescent="0.2">
      <c r="A44" s="8" t="s">
        <v>103</v>
      </c>
      <c r="B44" s="22"/>
    </row>
    <row r="45" spans="1:2" s="16" customFormat="1" x14ac:dyDescent="0.2">
      <c r="A45" s="5" t="s">
        <v>104</v>
      </c>
      <c r="B45" s="21">
        <f t="shared" ref="B45" si="8">SUM(B46:B52)</f>
        <v>765122</v>
      </c>
    </row>
    <row r="46" spans="1:2" x14ac:dyDescent="0.2">
      <c r="A46" s="8" t="s">
        <v>105</v>
      </c>
      <c r="B46" s="22">
        <v>160889</v>
      </c>
    </row>
    <row r="47" spans="1:2" x14ac:dyDescent="0.2">
      <c r="A47" s="8" t="s">
        <v>106</v>
      </c>
      <c r="B47" s="22"/>
    </row>
    <row r="48" spans="1:2" x14ac:dyDescent="0.2">
      <c r="A48" s="8" t="s">
        <v>107</v>
      </c>
      <c r="B48" s="22">
        <v>98</v>
      </c>
    </row>
    <row r="49" spans="1:2" x14ac:dyDescent="0.2">
      <c r="A49" s="8" t="s">
        <v>108</v>
      </c>
      <c r="B49" s="22"/>
    </row>
    <row r="50" spans="1:2" x14ac:dyDescent="0.2">
      <c r="A50" s="8" t="s">
        <v>109</v>
      </c>
      <c r="B50" s="22">
        <v>143561</v>
      </c>
    </row>
    <row r="51" spans="1:2" x14ac:dyDescent="0.2">
      <c r="A51" s="8" t="s">
        <v>110</v>
      </c>
      <c r="B51" s="22">
        <v>460574</v>
      </c>
    </row>
    <row r="52" spans="1:2" x14ac:dyDescent="0.2">
      <c r="A52" s="8" t="s">
        <v>111</v>
      </c>
      <c r="B52" s="22"/>
    </row>
    <row r="53" spans="1:2" s="16" customFormat="1" x14ac:dyDescent="0.2">
      <c r="A53" s="11" t="s">
        <v>112</v>
      </c>
      <c r="B53" s="21">
        <f t="shared" ref="B53" si="9">SUM(B54:B58)</f>
        <v>0</v>
      </c>
    </row>
    <row r="54" spans="1:2" x14ac:dyDescent="0.2">
      <c r="A54" s="8" t="s">
        <v>87</v>
      </c>
      <c r="B54" s="22"/>
    </row>
    <row r="55" spans="1:2" x14ac:dyDescent="0.2">
      <c r="A55" s="8" t="s">
        <v>88</v>
      </c>
      <c r="B55" s="22"/>
    </row>
    <row r="56" spans="1:2" x14ac:dyDescent="0.2">
      <c r="A56" s="8" t="s">
        <v>89</v>
      </c>
      <c r="B56" s="22"/>
    </row>
    <row r="57" spans="1:2" x14ac:dyDescent="0.2">
      <c r="A57" s="8" t="s">
        <v>90</v>
      </c>
      <c r="B57" s="22"/>
    </row>
    <row r="58" spans="1:2" x14ac:dyDescent="0.2">
      <c r="A58" s="8" t="s">
        <v>91</v>
      </c>
      <c r="B58" s="22"/>
    </row>
    <row r="59" spans="1:2" s="16" customFormat="1" x14ac:dyDescent="0.2">
      <c r="A59" s="5" t="s">
        <v>113</v>
      </c>
      <c r="B59" s="21">
        <f t="shared" ref="B59" si="10">SUM(B60:B64)</f>
        <v>2364908</v>
      </c>
    </row>
    <row r="60" spans="1:2" x14ac:dyDescent="0.2">
      <c r="A60" s="8" t="s">
        <v>87</v>
      </c>
      <c r="B60" s="22"/>
    </row>
    <row r="61" spans="1:2" x14ac:dyDescent="0.2">
      <c r="A61" s="8" t="s">
        <v>88</v>
      </c>
      <c r="B61" s="22">
        <v>264908</v>
      </c>
    </row>
    <row r="62" spans="1:2" x14ac:dyDescent="0.2">
      <c r="A62" s="8" t="s">
        <v>89</v>
      </c>
      <c r="B62" s="22">
        <v>2100000</v>
      </c>
    </row>
    <row r="63" spans="1:2" x14ac:dyDescent="0.2">
      <c r="A63" s="8" t="s">
        <v>90</v>
      </c>
      <c r="B63" s="22"/>
    </row>
    <row r="64" spans="1:2" x14ac:dyDescent="0.2">
      <c r="A64" s="8" t="s">
        <v>91</v>
      </c>
      <c r="B64" s="22"/>
    </row>
    <row r="65" spans="1:3" s="16" customFormat="1" x14ac:dyDescent="0.2">
      <c r="A65" s="5" t="s">
        <v>114</v>
      </c>
      <c r="B65" s="25">
        <v>5931</v>
      </c>
    </row>
    <row r="66" spans="1:3" s="16" customFormat="1" x14ac:dyDescent="0.2">
      <c r="A66" s="5" t="s">
        <v>115</v>
      </c>
      <c r="B66" s="21">
        <f t="shared" ref="B66" si="11">B67+B68</f>
        <v>879019</v>
      </c>
    </row>
    <row r="67" spans="1:3" x14ac:dyDescent="0.2">
      <c r="A67" s="8" t="s">
        <v>116</v>
      </c>
      <c r="B67" s="22">
        <v>879019</v>
      </c>
    </row>
    <row r="68" spans="1:3" x14ac:dyDescent="0.2">
      <c r="A68" s="8" t="s">
        <v>117</v>
      </c>
      <c r="B68" s="22"/>
    </row>
    <row r="69" spans="1:3" s="16" customFormat="1" ht="19.5" customHeight="1" x14ac:dyDescent="0.2">
      <c r="A69" s="19" t="s">
        <v>118</v>
      </c>
      <c r="B69" s="20">
        <f t="shared" ref="B69" si="12">B8+B36</f>
        <v>12646610</v>
      </c>
      <c r="C69" s="23"/>
    </row>
    <row r="70" spans="1:3" s="16" customFormat="1" x14ac:dyDescent="0.2">
      <c r="A70" s="26"/>
      <c r="B70" s="26"/>
      <c r="C70" s="26"/>
    </row>
    <row r="71" spans="1:3" ht="12.75" customHeight="1" x14ac:dyDescent="0.2">
      <c r="A71" s="104" t="s">
        <v>119</v>
      </c>
      <c r="B71" s="106"/>
    </row>
    <row r="72" spans="1:3" s="16" customFormat="1" ht="11.25" customHeight="1" x14ac:dyDescent="0.2">
      <c r="A72" s="105"/>
      <c r="B72" s="107"/>
    </row>
    <row r="73" spans="1:3" s="16" customFormat="1" ht="18" customHeight="1" x14ac:dyDescent="0.2">
      <c r="A73" s="19" t="s">
        <v>120</v>
      </c>
      <c r="B73" s="20">
        <f t="shared" ref="B73" si="13">B74+B102+B106</f>
        <v>11303679</v>
      </c>
    </row>
    <row r="74" spans="1:3" s="16" customFormat="1" x14ac:dyDescent="0.2">
      <c r="A74" s="5" t="s">
        <v>121</v>
      </c>
      <c r="B74" s="21">
        <f t="shared" ref="B74" si="14">B75+B84+B85-ABS(B88)+B89+B92+B99-ABS(B100)+B101</f>
        <v>8815854</v>
      </c>
    </row>
    <row r="75" spans="1:3" x14ac:dyDescent="0.2">
      <c r="A75" s="8" t="s">
        <v>122</v>
      </c>
      <c r="B75" s="27">
        <f t="shared" ref="B75" si="15">B76+B80</f>
        <v>8634441</v>
      </c>
    </row>
    <row r="76" spans="1:3" x14ac:dyDescent="0.2">
      <c r="A76" s="8" t="s">
        <v>123</v>
      </c>
      <c r="B76" s="27">
        <f t="shared" ref="B76" si="16">SUM(B77:B79)</f>
        <v>8634441</v>
      </c>
    </row>
    <row r="77" spans="1:3" x14ac:dyDescent="0.2">
      <c r="A77" s="8" t="s">
        <v>124</v>
      </c>
      <c r="B77" s="22"/>
    </row>
    <row r="78" spans="1:3" ht="12.75" customHeight="1" x14ac:dyDescent="0.2">
      <c r="A78" s="10" t="s">
        <v>125</v>
      </c>
      <c r="B78" s="22">
        <v>8634441</v>
      </c>
    </row>
    <row r="79" spans="1:3" x14ac:dyDescent="0.2">
      <c r="A79" s="8" t="s">
        <v>126</v>
      </c>
      <c r="B79" s="22"/>
    </row>
    <row r="80" spans="1:3" x14ac:dyDescent="0.2">
      <c r="A80" s="8" t="s">
        <v>127</v>
      </c>
      <c r="B80" s="13">
        <f t="shared" ref="B80" si="17">SUM(B81:B83)</f>
        <v>0</v>
      </c>
    </row>
    <row r="81" spans="1:2" x14ac:dyDescent="0.2">
      <c r="A81" s="8" t="s">
        <v>128</v>
      </c>
      <c r="B81" s="9"/>
    </row>
    <row r="82" spans="1:2" x14ac:dyDescent="0.2">
      <c r="A82" s="8" t="s">
        <v>129</v>
      </c>
      <c r="B82" s="9"/>
    </row>
    <row r="83" spans="1:2" x14ac:dyDescent="0.2">
      <c r="A83" s="8" t="s">
        <v>130</v>
      </c>
      <c r="B83" s="9"/>
    </row>
    <row r="84" spans="1:2" x14ac:dyDescent="0.2">
      <c r="A84" s="8" t="s">
        <v>131</v>
      </c>
      <c r="B84" s="22">
        <v>114192</v>
      </c>
    </row>
    <row r="85" spans="1:2" x14ac:dyDescent="0.2">
      <c r="A85" s="8" t="s">
        <v>132</v>
      </c>
      <c r="B85" s="28">
        <f t="shared" ref="B85" si="18">B86+B87</f>
        <v>408343</v>
      </c>
    </row>
    <row r="86" spans="1:2" x14ac:dyDescent="0.2">
      <c r="A86" s="8" t="s">
        <v>133</v>
      </c>
      <c r="B86" s="22"/>
    </row>
    <row r="87" spans="1:2" x14ac:dyDescent="0.2">
      <c r="A87" s="8" t="s">
        <v>134</v>
      </c>
      <c r="B87" s="22">
        <v>408343</v>
      </c>
    </row>
    <row r="88" spans="1:2" x14ac:dyDescent="0.2">
      <c r="A88" s="24" t="s">
        <v>135</v>
      </c>
      <c r="B88" s="29"/>
    </row>
    <row r="89" spans="1:2" x14ac:dyDescent="0.2">
      <c r="A89" s="8" t="s">
        <v>136</v>
      </c>
      <c r="B89" s="28">
        <f t="shared" ref="B89" si="19">B90-ABS(B91)</f>
        <v>-309225</v>
      </c>
    </row>
    <row r="90" spans="1:2" x14ac:dyDescent="0.2">
      <c r="A90" s="8" t="s">
        <v>137</v>
      </c>
      <c r="B90" s="22"/>
    </row>
    <row r="91" spans="1:2" x14ac:dyDescent="0.2">
      <c r="A91" s="8" t="s">
        <v>138</v>
      </c>
      <c r="B91" s="29">
        <v>-309225</v>
      </c>
    </row>
    <row r="92" spans="1:2" x14ac:dyDescent="0.2">
      <c r="A92" s="8" t="s">
        <v>139</v>
      </c>
      <c r="B92" s="27">
        <f t="shared" ref="B92" si="20">SUM(B93:B98)</f>
        <v>0</v>
      </c>
    </row>
    <row r="93" spans="1:2" x14ac:dyDescent="0.2">
      <c r="A93" s="8" t="s">
        <v>140</v>
      </c>
      <c r="B93" s="22"/>
    </row>
    <row r="94" spans="1:2" ht="22.5" x14ac:dyDescent="0.2">
      <c r="A94" s="10" t="s">
        <v>141</v>
      </c>
      <c r="B94" s="22"/>
    </row>
    <row r="95" spans="1:2" x14ac:dyDescent="0.2">
      <c r="A95" s="8" t="s">
        <v>142</v>
      </c>
      <c r="B95" s="22"/>
    </row>
    <row r="96" spans="1:2" x14ac:dyDescent="0.2">
      <c r="A96" s="8" t="s">
        <v>143</v>
      </c>
      <c r="B96" s="22"/>
    </row>
    <row r="97" spans="1:2" ht="22.5" x14ac:dyDescent="0.2">
      <c r="A97" s="10" t="s">
        <v>144</v>
      </c>
      <c r="B97" s="22"/>
    </row>
    <row r="98" spans="1:2" x14ac:dyDescent="0.2">
      <c r="A98" s="8" t="s">
        <v>145</v>
      </c>
      <c r="B98" s="22"/>
    </row>
    <row r="99" spans="1:2" x14ac:dyDescent="0.2">
      <c r="A99" s="8" t="s">
        <v>146</v>
      </c>
      <c r="B99" s="57">
        <v>-31897</v>
      </c>
    </row>
    <row r="100" spans="1:2" x14ac:dyDescent="0.2">
      <c r="A100" s="8" t="s">
        <v>147</v>
      </c>
      <c r="B100" s="29"/>
    </row>
    <row r="101" spans="1:2" x14ac:dyDescent="0.2">
      <c r="A101" s="8" t="s">
        <v>148</v>
      </c>
      <c r="B101" s="22"/>
    </row>
    <row r="102" spans="1:2" s="16" customFormat="1" x14ac:dyDescent="0.2">
      <c r="A102" s="5" t="s">
        <v>149</v>
      </c>
      <c r="B102" s="30">
        <f t="shared" ref="B102" si="21">B103+B104+B105</f>
        <v>0</v>
      </c>
    </row>
    <row r="103" spans="1:2" x14ac:dyDescent="0.2">
      <c r="A103" s="8" t="s">
        <v>150</v>
      </c>
      <c r="B103" s="22"/>
    </row>
    <row r="104" spans="1:2" x14ac:dyDescent="0.2">
      <c r="A104" s="8" t="s">
        <v>151</v>
      </c>
      <c r="B104" s="22"/>
    </row>
    <row r="105" spans="1:2" x14ac:dyDescent="0.2">
      <c r="A105" s="8" t="s">
        <v>152</v>
      </c>
      <c r="B105" s="22"/>
    </row>
    <row r="106" spans="1:2" s="16" customFormat="1" x14ac:dyDescent="0.2">
      <c r="A106" s="5" t="s">
        <v>153</v>
      </c>
      <c r="B106" s="21">
        <f t="shared" ref="B106" si="22">B107+B114</f>
        <v>2487825</v>
      </c>
    </row>
    <row r="107" spans="1:2" s="16" customFormat="1" x14ac:dyDescent="0.2">
      <c r="A107" s="8" t="s">
        <v>154</v>
      </c>
      <c r="B107" s="27">
        <f t="shared" ref="B107" si="23">SUM(B108:B113)</f>
        <v>2487825</v>
      </c>
    </row>
    <row r="108" spans="1:2" s="16" customFormat="1" x14ac:dyDescent="0.2">
      <c r="A108" s="8" t="s">
        <v>155</v>
      </c>
      <c r="B108" s="22">
        <v>560076</v>
      </c>
    </row>
    <row r="109" spans="1:2" s="16" customFormat="1" ht="22.5" x14ac:dyDescent="0.2">
      <c r="A109" s="10" t="s">
        <v>156</v>
      </c>
      <c r="B109" s="22"/>
    </row>
    <row r="110" spans="1:2" s="16" customFormat="1" x14ac:dyDescent="0.2">
      <c r="A110" s="8" t="s">
        <v>157</v>
      </c>
      <c r="B110" s="22"/>
    </row>
    <row r="111" spans="1:2" s="16" customFormat="1" x14ac:dyDescent="0.2">
      <c r="A111" s="8" t="s">
        <v>158</v>
      </c>
      <c r="B111" s="22">
        <v>1927749</v>
      </c>
    </row>
    <row r="112" spans="1:2" s="16" customFormat="1" x14ac:dyDescent="0.2">
      <c r="A112" s="8" t="s">
        <v>159</v>
      </c>
      <c r="B112" s="22"/>
    </row>
    <row r="113" spans="1:2" s="16" customFormat="1" x14ac:dyDescent="0.2">
      <c r="A113" s="8" t="s">
        <v>160</v>
      </c>
      <c r="B113" s="22"/>
    </row>
    <row r="114" spans="1:2" s="16" customFormat="1" x14ac:dyDescent="0.2">
      <c r="A114" s="8" t="s">
        <v>161</v>
      </c>
      <c r="B114" s="22"/>
    </row>
    <row r="115" spans="1:2" s="16" customFormat="1" ht="19.5" customHeight="1" x14ac:dyDescent="0.2">
      <c r="A115" s="19" t="s">
        <v>162</v>
      </c>
      <c r="B115" s="31">
        <f t="shared" ref="B115" si="24">B116+B121+B127+B128+B129</f>
        <v>991420</v>
      </c>
    </row>
    <row r="116" spans="1:2" x14ac:dyDescent="0.2">
      <c r="A116" s="8" t="s">
        <v>163</v>
      </c>
      <c r="B116" s="28">
        <f t="shared" ref="B116" si="25">SUM(B117:B120)</f>
        <v>0</v>
      </c>
    </row>
    <row r="117" spans="1:2" x14ac:dyDescent="0.2">
      <c r="A117" s="24" t="s">
        <v>164</v>
      </c>
      <c r="B117" s="22"/>
    </row>
    <row r="118" spans="1:2" x14ac:dyDescent="0.2">
      <c r="A118" s="8" t="s">
        <v>165</v>
      </c>
      <c r="B118" s="22"/>
    </row>
    <row r="119" spans="1:2" x14ac:dyDescent="0.2">
      <c r="A119" s="8" t="s">
        <v>166</v>
      </c>
      <c r="B119" s="22"/>
    </row>
    <row r="120" spans="1:2" x14ac:dyDescent="0.2">
      <c r="A120" s="8" t="s">
        <v>167</v>
      </c>
      <c r="B120" s="22"/>
    </row>
    <row r="121" spans="1:2" x14ac:dyDescent="0.2">
      <c r="A121" s="8" t="s">
        <v>168</v>
      </c>
      <c r="B121" s="28">
        <f t="shared" ref="B121" si="26">SUM(B122:B126)</f>
        <v>145712</v>
      </c>
    </row>
    <row r="122" spans="1:2" x14ac:dyDescent="0.2">
      <c r="A122" s="8" t="s">
        <v>169</v>
      </c>
      <c r="B122" s="22"/>
    </row>
    <row r="123" spans="1:2" x14ac:dyDescent="0.2">
      <c r="A123" s="8" t="s">
        <v>170</v>
      </c>
      <c r="B123" s="22"/>
    </row>
    <row r="124" spans="1:2" x14ac:dyDescent="0.2">
      <c r="A124" s="8" t="s">
        <v>171</v>
      </c>
      <c r="B124" s="22"/>
    </row>
    <row r="125" spans="1:2" x14ac:dyDescent="0.2">
      <c r="A125" s="8" t="s">
        <v>90</v>
      </c>
      <c r="B125" s="22"/>
    </row>
    <row r="126" spans="1:2" x14ac:dyDescent="0.2">
      <c r="A126" s="8" t="s">
        <v>172</v>
      </c>
      <c r="B126" s="22">
        <v>145712</v>
      </c>
    </row>
    <row r="127" spans="1:2" x14ac:dyDescent="0.2">
      <c r="A127" s="10" t="s">
        <v>173</v>
      </c>
      <c r="B127" s="22"/>
    </row>
    <row r="128" spans="1:2" x14ac:dyDescent="0.2">
      <c r="A128" s="8" t="s">
        <v>174</v>
      </c>
      <c r="B128" s="22">
        <v>829279</v>
      </c>
    </row>
    <row r="129" spans="1:2" x14ac:dyDescent="0.2">
      <c r="A129" s="8" t="s">
        <v>175</v>
      </c>
      <c r="B129" s="22">
        <v>16429</v>
      </c>
    </row>
    <row r="130" spans="1:2" s="16" customFormat="1" ht="19.5" customHeight="1" x14ac:dyDescent="0.2">
      <c r="A130" s="19" t="s">
        <v>176</v>
      </c>
      <c r="B130" s="31">
        <f t="shared" ref="B130" si="27">B131+B132+B133+B139+B140+B148</f>
        <v>351511</v>
      </c>
    </row>
    <row r="131" spans="1:2" x14ac:dyDescent="0.2">
      <c r="A131" s="10" t="s">
        <v>177</v>
      </c>
      <c r="B131" s="22"/>
    </row>
    <row r="132" spans="1:2" x14ac:dyDescent="0.2">
      <c r="A132" s="8" t="s">
        <v>178</v>
      </c>
      <c r="B132" s="22"/>
    </row>
    <row r="133" spans="1:2" x14ac:dyDescent="0.2">
      <c r="A133" s="8" t="s">
        <v>179</v>
      </c>
      <c r="B133" s="28">
        <f t="shared" ref="B133" si="28">SUM(B134:B138)</f>
        <v>165380</v>
      </c>
    </row>
    <row r="134" spans="1:2" x14ac:dyDescent="0.2">
      <c r="A134" s="8" t="s">
        <v>169</v>
      </c>
      <c r="B134" s="22"/>
    </row>
    <row r="135" spans="1:2" x14ac:dyDescent="0.2">
      <c r="A135" s="8" t="s">
        <v>170</v>
      </c>
      <c r="B135" s="22"/>
    </row>
    <row r="136" spans="1:2" x14ac:dyDescent="0.2">
      <c r="A136" s="8" t="s">
        <v>171</v>
      </c>
      <c r="B136" s="22"/>
    </row>
    <row r="137" spans="1:2" x14ac:dyDescent="0.2">
      <c r="A137" s="8" t="s">
        <v>90</v>
      </c>
      <c r="B137" s="22"/>
    </row>
    <row r="138" spans="1:2" x14ac:dyDescent="0.2">
      <c r="A138" s="8" t="s">
        <v>172</v>
      </c>
      <c r="B138" s="22">
        <v>165380</v>
      </c>
    </row>
    <row r="139" spans="1:2" x14ac:dyDescent="0.2">
      <c r="A139" s="10" t="s">
        <v>180</v>
      </c>
      <c r="B139" s="22"/>
    </row>
    <row r="140" spans="1:2" x14ac:dyDescent="0.2">
      <c r="A140" s="8" t="s">
        <v>181</v>
      </c>
      <c r="B140" s="28">
        <f t="shared" ref="B140" si="29">SUM(B141:B147)</f>
        <v>174243</v>
      </c>
    </row>
    <row r="141" spans="1:2" x14ac:dyDescent="0.2">
      <c r="A141" s="8" t="s">
        <v>182</v>
      </c>
      <c r="B141" s="22"/>
    </row>
    <row r="142" spans="1:2" x14ac:dyDescent="0.2">
      <c r="A142" s="8" t="s">
        <v>183</v>
      </c>
      <c r="B142" s="22"/>
    </row>
    <row r="143" spans="1:2" x14ac:dyDescent="0.2">
      <c r="A143" s="8" t="s">
        <v>184</v>
      </c>
      <c r="B143" s="22">
        <v>42149</v>
      </c>
    </row>
    <row r="144" spans="1:2" x14ac:dyDescent="0.2">
      <c r="A144" s="8" t="s">
        <v>185</v>
      </c>
      <c r="B144" s="22">
        <v>59440</v>
      </c>
    </row>
    <row r="145" spans="1:2" x14ac:dyDescent="0.2">
      <c r="A145" s="8" t="s">
        <v>186</v>
      </c>
      <c r="B145" s="22"/>
    </row>
    <row r="146" spans="1:2" x14ac:dyDescent="0.2">
      <c r="A146" s="8" t="s">
        <v>187</v>
      </c>
      <c r="B146" s="22">
        <v>72654</v>
      </c>
    </row>
    <row r="147" spans="1:2" x14ac:dyDescent="0.2">
      <c r="A147" s="8" t="s">
        <v>188</v>
      </c>
      <c r="B147" s="22"/>
    </row>
    <row r="148" spans="1:2" x14ac:dyDescent="0.2">
      <c r="A148" s="8" t="s">
        <v>114</v>
      </c>
      <c r="B148" s="22">
        <v>11888</v>
      </c>
    </row>
    <row r="149" spans="1:2" s="16" customFormat="1" ht="20.25" customHeight="1" x14ac:dyDescent="0.2">
      <c r="A149" s="19" t="s">
        <v>189</v>
      </c>
      <c r="B149" s="31">
        <f t="shared" ref="B149" si="30">B73+B115+B130</f>
        <v>12646610</v>
      </c>
    </row>
    <row r="150" spans="1:2" s="1" customFormat="1" x14ac:dyDescent="0.2"/>
    <row r="151" spans="1:2" s="1" customFormat="1" ht="21.75" customHeight="1" x14ac:dyDescent="0.2">
      <c r="A151" s="38" t="s">
        <v>0</v>
      </c>
      <c r="B151" s="39"/>
    </row>
    <row r="152" spans="1:2" s="4" customFormat="1" ht="19.5" customHeight="1" x14ac:dyDescent="0.2">
      <c r="A152" s="3" t="s">
        <v>1</v>
      </c>
      <c r="B152" s="2"/>
    </row>
    <row r="153" spans="1:2" s="7" customFormat="1" x14ac:dyDescent="0.2">
      <c r="A153" s="5" t="s">
        <v>2</v>
      </c>
      <c r="B153" s="6">
        <f t="shared" ref="B153" si="31">B154+B155</f>
        <v>606213</v>
      </c>
    </row>
    <row r="154" spans="1:2" s="1" customFormat="1" x14ac:dyDescent="0.2">
      <c r="A154" s="8" t="s">
        <v>3</v>
      </c>
      <c r="B154" s="9"/>
    </row>
    <row r="155" spans="1:2" s="1" customFormat="1" ht="10.5" customHeight="1" x14ac:dyDescent="0.2">
      <c r="A155" s="10" t="s">
        <v>4</v>
      </c>
      <c r="B155" s="9">
        <v>606213</v>
      </c>
    </row>
    <row r="156" spans="1:2" s="7" customFormat="1" ht="9.75" customHeight="1" x14ac:dyDescent="0.2">
      <c r="A156" s="11" t="s">
        <v>5</v>
      </c>
      <c r="B156" s="12"/>
    </row>
    <row r="157" spans="1:2" s="7" customFormat="1" x14ac:dyDescent="0.2">
      <c r="A157" s="5" t="s">
        <v>6</v>
      </c>
      <c r="B157" s="12"/>
    </row>
    <row r="158" spans="1:2" s="7" customFormat="1" x14ac:dyDescent="0.2">
      <c r="A158" s="5" t="s">
        <v>7</v>
      </c>
      <c r="B158" s="6">
        <f t="shared" ref="B158" si="32">B159+B160+B161+B162</f>
        <v>0</v>
      </c>
    </row>
    <row r="159" spans="1:2" s="1" customFormat="1" x14ac:dyDescent="0.2">
      <c r="A159" s="8" t="s">
        <v>8</v>
      </c>
      <c r="B159" s="9"/>
    </row>
    <row r="160" spans="1:2" s="1" customFormat="1" x14ac:dyDescent="0.2">
      <c r="A160" s="10" t="s">
        <v>9</v>
      </c>
      <c r="B160" s="9"/>
    </row>
    <row r="161" spans="1:2" s="1" customFormat="1" x14ac:dyDescent="0.2">
      <c r="A161" s="8" t="s">
        <v>10</v>
      </c>
      <c r="B161" s="9"/>
    </row>
    <row r="162" spans="1:2" s="1" customFormat="1" ht="12" customHeight="1" x14ac:dyDescent="0.2">
      <c r="A162" s="10" t="s">
        <v>11</v>
      </c>
      <c r="B162" s="9"/>
    </row>
    <row r="163" spans="1:2" s="7" customFormat="1" x14ac:dyDescent="0.2">
      <c r="A163" s="5" t="s">
        <v>12</v>
      </c>
      <c r="B163" s="6">
        <f t="shared" ref="B163" si="33">B164+B165</f>
        <v>469813</v>
      </c>
    </row>
    <row r="164" spans="1:2" s="1" customFormat="1" x14ac:dyDescent="0.2">
      <c r="A164" s="10" t="s">
        <v>13</v>
      </c>
      <c r="B164" s="9">
        <v>5549</v>
      </c>
    </row>
    <row r="165" spans="1:2" s="1" customFormat="1" ht="11.25" customHeight="1" x14ac:dyDescent="0.2">
      <c r="A165" s="10" t="s">
        <v>14</v>
      </c>
      <c r="B165" s="13">
        <f t="shared" ref="B165" si="34">SUM(B166:B171)</f>
        <v>464264</v>
      </c>
    </row>
    <row r="166" spans="1:2" s="1" customFormat="1" ht="11.25" customHeight="1" x14ac:dyDescent="0.2">
      <c r="A166" s="10" t="s">
        <v>15</v>
      </c>
      <c r="B166" s="9">
        <v>375000</v>
      </c>
    </row>
    <row r="167" spans="1:2" s="1" customFormat="1" ht="22.5" customHeight="1" x14ac:dyDescent="0.2">
      <c r="A167" s="10" t="s">
        <v>16</v>
      </c>
      <c r="B167" s="9">
        <v>36565</v>
      </c>
    </row>
    <row r="168" spans="1:2" s="1" customFormat="1" ht="11.25" customHeight="1" x14ac:dyDescent="0.2">
      <c r="A168" s="10" t="s">
        <v>17</v>
      </c>
      <c r="B168" s="9"/>
    </row>
    <row r="169" spans="1:2" s="1" customFormat="1" ht="11.25" customHeight="1" x14ac:dyDescent="0.2">
      <c r="A169" s="10" t="s">
        <v>18</v>
      </c>
      <c r="B169" s="9"/>
    </row>
    <row r="170" spans="1:2" s="1" customFormat="1" ht="11.25" customHeight="1" x14ac:dyDescent="0.2">
      <c r="A170" s="10" t="s">
        <v>19</v>
      </c>
      <c r="B170" s="9">
        <v>52699</v>
      </c>
    </row>
    <row r="171" spans="1:2" s="1" customFormat="1" ht="11.25" customHeight="1" x14ac:dyDescent="0.2">
      <c r="A171" s="10" t="s">
        <v>20</v>
      </c>
      <c r="B171" s="9"/>
    </row>
    <row r="172" spans="1:2" s="7" customFormat="1" x14ac:dyDescent="0.2">
      <c r="A172" s="11" t="s">
        <v>21</v>
      </c>
      <c r="B172" s="6">
        <f t="shared" ref="B172" si="35">B173+B174+B175</f>
        <v>-799991</v>
      </c>
    </row>
    <row r="173" spans="1:2" s="1" customFormat="1" x14ac:dyDescent="0.2">
      <c r="A173" s="10" t="s">
        <v>22</v>
      </c>
      <c r="B173" s="9">
        <v>-624170</v>
      </c>
    </row>
    <row r="174" spans="1:2" s="1" customFormat="1" x14ac:dyDescent="0.2">
      <c r="A174" s="10" t="s">
        <v>23</v>
      </c>
      <c r="B174" s="9">
        <v>-175821</v>
      </c>
    </row>
    <row r="175" spans="1:2" s="1" customFormat="1" x14ac:dyDescent="0.2">
      <c r="A175" s="10" t="s">
        <v>24</v>
      </c>
      <c r="B175" s="9"/>
    </row>
    <row r="176" spans="1:2" s="7" customFormat="1" x14ac:dyDescent="0.2">
      <c r="A176" s="11" t="s">
        <v>25</v>
      </c>
      <c r="B176" s="6">
        <f t="shared" ref="B176" si="36">B177+B178+B179+B180+B181</f>
        <v>-350258</v>
      </c>
    </row>
    <row r="177" spans="1:2" s="1" customFormat="1" x14ac:dyDescent="0.2">
      <c r="A177" s="10" t="s">
        <v>26</v>
      </c>
      <c r="B177" s="9">
        <v>-322264</v>
      </c>
    </row>
    <row r="178" spans="1:2" s="1" customFormat="1" x14ac:dyDescent="0.2">
      <c r="A178" s="10" t="s">
        <v>27</v>
      </c>
      <c r="B178" s="9">
        <v>-23146</v>
      </c>
    </row>
    <row r="179" spans="1:2" s="1" customFormat="1" ht="12" customHeight="1" x14ac:dyDescent="0.2">
      <c r="A179" s="10" t="s">
        <v>28</v>
      </c>
      <c r="B179" s="9">
        <v>-4848</v>
      </c>
    </row>
    <row r="180" spans="1:2" s="1" customFormat="1" x14ac:dyDescent="0.2">
      <c r="A180" s="10" t="s">
        <v>29</v>
      </c>
      <c r="B180" s="9"/>
    </row>
    <row r="181" spans="1:2" s="1" customFormat="1" x14ac:dyDescent="0.2">
      <c r="A181" s="10" t="s">
        <v>30</v>
      </c>
      <c r="B181" s="9"/>
    </row>
    <row r="182" spans="1:2" s="7" customFormat="1" x14ac:dyDescent="0.2">
      <c r="A182" s="11" t="s">
        <v>31</v>
      </c>
      <c r="B182" s="12">
        <v>-521300</v>
      </c>
    </row>
    <row r="183" spans="1:2" s="7" customFormat="1" x14ac:dyDescent="0.2">
      <c r="A183" s="11" t="s">
        <v>32</v>
      </c>
      <c r="B183" s="6">
        <f t="shared" ref="B183" si="37">SUM(B184:B189)</f>
        <v>395101</v>
      </c>
    </row>
    <row r="184" spans="1:2" s="1" customFormat="1" x14ac:dyDescent="0.2">
      <c r="A184" s="10" t="s">
        <v>33</v>
      </c>
      <c r="B184" s="9">
        <v>204186</v>
      </c>
    </row>
    <row r="185" spans="1:2" s="1" customFormat="1" x14ac:dyDescent="0.2">
      <c r="A185" s="10" t="s">
        <v>34</v>
      </c>
      <c r="B185" s="9"/>
    </row>
    <row r="186" spans="1:2" s="1" customFormat="1" x14ac:dyDescent="0.2">
      <c r="A186" s="10" t="s">
        <v>35</v>
      </c>
      <c r="B186" s="9"/>
    </row>
    <row r="187" spans="1:2" s="1" customFormat="1" x14ac:dyDescent="0.2">
      <c r="A187" s="10" t="s">
        <v>36</v>
      </c>
      <c r="B187" s="9">
        <v>190915</v>
      </c>
    </row>
    <row r="188" spans="1:2" s="1" customFormat="1" x14ac:dyDescent="0.2">
      <c r="A188" s="10" t="s">
        <v>37</v>
      </c>
      <c r="B188" s="9"/>
    </row>
    <row r="189" spans="1:2" s="1" customFormat="1" x14ac:dyDescent="0.2">
      <c r="A189" s="10" t="s">
        <v>38</v>
      </c>
      <c r="B189" s="9"/>
    </row>
    <row r="190" spans="1:2" s="7" customFormat="1" x14ac:dyDescent="0.2">
      <c r="A190" s="11" t="s">
        <v>39</v>
      </c>
      <c r="B190" s="12"/>
    </row>
    <row r="191" spans="1:2" s="7" customFormat="1" x14ac:dyDescent="0.2">
      <c r="A191" s="11" t="s">
        <v>40</v>
      </c>
      <c r="B191" s="6">
        <f t="shared" ref="B191" si="38">B192+B193</f>
        <v>126432</v>
      </c>
    </row>
    <row r="192" spans="1:2" s="1" customFormat="1" x14ac:dyDescent="0.2">
      <c r="A192" s="10" t="s">
        <v>41</v>
      </c>
      <c r="B192" s="9"/>
    </row>
    <row r="193" spans="1:2" s="1" customFormat="1" x14ac:dyDescent="0.2">
      <c r="A193" s="10" t="s">
        <v>42</v>
      </c>
      <c r="B193" s="9">
        <v>126432</v>
      </c>
    </row>
    <row r="194" spans="1:2" s="7" customFormat="1" x14ac:dyDescent="0.2">
      <c r="A194" s="11" t="s">
        <v>43</v>
      </c>
      <c r="B194" s="6">
        <f t="shared" ref="B194" si="39">B195+B196</f>
        <v>0</v>
      </c>
    </row>
    <row r="195" spans="1:2" s="1" customFormat="1" x14ac:dyDescent="0.2">
      <c r="A195" s="10" t="s">
        <v>44</v>
      </c>
      <c r="B195" s="9"/>
    </row>
    <row r="196" spans="1:2" s="1" customFormat="1" x14ac:dyDescent="0.2">
      <c r="A196" s="10" t="s">
        <v>45</v>
      </c>
      <c r="B196" s="9"/>
    </row>
    <row r="197" spans="1:2" s="1" customFormat="1" ht="22.5" x14ac:dyDescent="0.2">
      <c r="A197" s="14" t="s">
        <v>46</v>
      </c>
      <c r="B197" s="15">
        <f t="shared" ref="B197" si="40">B153+B156+B157+B158+B163+B172+B176+B182+B183+B190+B191+B194</f>
        <v>-73990</v>
      </c>
    </row>
    <row r="198" spans="1:2" s="1" customFormat="1" x14ac:dyDescent="0.2">
      <c r="A198" s="10" t="s">
        <v>47</v>
      </c>
      <c r="B198" s="13">
        <f t="shared" ref="B198" si="41">B199+B202</f>
        <v>35862</v>
      </c>
    </row>
    <row r="199" spans="1:2" s="1" customFormat="1" x14ac:dyDescent="0.2">
      <c r="A199" s="10" t="s">
        <v>48</v>
      </c>
      <c r="B199" s="13">
        <f t="shared" ref="B199" si="42">B200+B201</f>
        <v>0</v>
      </c>
    </row>
    <row r="200" spans="1:2" s="1" customFormat="1" x14ac:dyDescent="0.2">
      <c r="A200" s="10" t="s">
        <v>49</v>
      </c>
      <c r="B200" s="9"/>
    </row>
    <row r="201" spans="1:2" s="1" customFormat="1" x14ac:dyDescent="0.2">
      <c r="A201" s="10" t="s">
        <v>50</v>
      </c>
      <c r="B201" s="9"/>
    </row>
    <row r="202" spans="1:2" s="1" customFormat="1" x14ac:dyDescent="0.2">
      <c r="A202" s="10" t="s">
        <v>51</v>
      </c>
      <c r="B202" s="13">
        <f t="shared" ref="B202" si="43">B203+B204</f>
        <v>35862</v>
      </c>
    </row>
    <row r="203" spans="1:2" s="1" customFormat="1" x14ac:dyDescent="0.2">
      <c r="A203" s="10" t="s">
        <v>52</v>
      </c>
      <c r="B203" s="9"/>
    </row>
    <row r="204" spans="1:2" s="1" customFormat="1" x14ac:dyDescent="0.2">
      <c r="A204" s="10" t="s">
        <v>53</v>
      </c>
      <c r="B204" s="9">
        <v>35862</v>
      </c>
    </row>
    <row r="205" spans="1:2" s="1" customFormat="1" x14ac:dyDescent="0.2">
      <c r="A205" s="10" t="s">
        <v>54</v>
      </c>
      <c r="B205" s="13">
        <f t="shared" ref="B205" si="44">B206+B207+B208</f>
        <v>0</v>
      </c>
    </row>
    <row r="206" spans="1:2" s="1" customFormat="1" x14ac:dyDescent="0.2">
      <c r="A206" s="10" t="s">
        <v>55</v>
      </c>
      <c r="B206" s="9"/>
    </row>
    <row r="207" spans="1:2" s="1" customFormat="1" x14ac:dyDescent="0.2">
      <c r="A207" s="10" t="s">
        <v>56</v>
      </c>
      <c r="B207" s="9"/>
    </row>
    <row r="208" spans="1:2" s="1" customFormat="1" x14ac:dyDescent="0.2">
      <c r="A208" s="10" t="s">
        <v>57</v>
      </c>
      <c r="B208" s="9"/>
    </row>
    <row r="209" spans="1:2" s="1" customFormat="1" x14ac:dyDescent="0.2">
      <c r="A209" s="10" t="s">
        <v>58</v>
      </c>
      <c r="B209" s="13">
        <f t="shared" ref="B209" si="45">B210+B211</f>
        <v>0</v>
      </c>
    </row>
    <row r="210" spans="1:2" s="1" customFormat="1" x14ac:dyDescent="0.2">
      <c r="A210" s="10" t="s">
        <v>59</v>
      </c>
      <c r="B210" s="9"/>
    </row>
    <row r="211" spans="1:2" s="1" customFormat="1" ht="22.5" x14ac:dyDescent="0.2">
      <c r="A211" s="10" t="s">
        <v>60</v>
      </c>
      <c r="B211" s="9"/>
    </row>
    <row r="212" spans="1:2" s="1" customFormat="1" x14ac:dyDescent="0.2">
      <c r="A212" s="10" t="s">
        <v>61</v>
      </c>
      <c r="B212" s="9"/>
    </row>
    <row r="213" spans="1:2" s="1" customFormat="1" ht="12.75" customHeight="1" x14ac:dyDescent="0.2">
      <c r="A213" s="10" t="s">
        <v>62</v>
      </c>
      <c r="B213" s="13">
        <f t="shared" ref="B213" si="46">B214+B215</f>
        <v>6231</v>
      </c>
    </row>
    <row r="214" spans="1:2" s="1" customFormat="1" x14ac:dyDescent="0.2">
      <c r="A214" s="10" t="s">
        <v>41</v>
      </c>
      <c r="B214" s="9"/>
    </row>
    <row r="215" spans="1:2" s="1" customFormat="1" x14ac:dyDescent="0.2">
      <c r="A215" s="10" t="s">
        <v>42</v>
      </c>
      <c r="B215" s="9">
        <v>6231</v>
      </c>
    </row>
    <row r="216" spans="1:2" s="1" customFormat="1" ht="15" customHeight="1" x14ac:dyDescent="0.2">
      <c r="A216" s="14" t="s">
        <v>63</v>
      </c>
      <c r="B216" s="15">
        <f t="shared" ref="B216" si="47">B198+B205+B209+B212+B213</f>
        <v>42093</v>
      </c>
    </row>
    <row r="217" spans="1:2" s="1" customFormat="1" ht="18.75" customHeight="1" x14ac:dyDescent="0.2">
      <c r="A217" s="14" t="s">
        <v>64</v>
      </c>
      <c r="B217" s="15">
        <f t="shared" ref="B217" si="48">B197+B216</f>
        <v>-31897</v>
      </c>
    </row>
    <row r="218" spans="1:2" s="1" customFormat="1" x14ac:dyDescent="0.2">
      <c r="A218" s="10" t="s">
        <v>65</v>
      </c>
      <c r="B218" s="9"/>
    </row>
    <row r="219" spans="1:2" s="1" customFormat="1" ht="22.5" x14ac:dyDescent="0.2">
      <c r="A219" s="14" t="s">
        <v>66</v>
      </c>
      <c r="B219" s="15">
        <f t="shared" ref="B219" si="49">B217+B218</f>
        <v>-31897</v>
      </c>
    </row>
    <row r="220" spans="1:2" s="1" customFormat="1" x14ac:dyDescent="0.2">
      <c r="A220" s="11" t="s">
        <v>67</v>
      </c>
      <c r="B220" s="9"/>
    </row>
    <row r="221" spans="1:2" s="1" customFormat="1" ht="22.5" x14ac:dyDescent="0.2">
      <c r="A221" s="10" t="s">
        <v>68</v>
      </c>
      <c r="B221" s="9"/>
    </row>
    <row r="222" spans="1:2" s="1" customFormat="1" ht="19.5" customHeight="1" x14ac:dyDescent="0.2">
      <c r="A222" s="14" t="s">
        <v>69</v>
      </c>
      <c r="B222" s="15">
        <f t="shared" ref="B222" si="50">B219+B221</f>
        <v>-31897</v>
      </c>
    </row>
    <row r="223" spans="1:2" s="1" customFormat="1" x14ac:dyDescent="0.2"/>
    <row r="224" spans="1:2" s="1" customFormat="1" x14ac:dyDescent="0.2"/>
  </sheetData>
  <mergeCells count="2">
    <mergeCell ref="A71:A72"/>
    <mergeCell ref="B71:B72"/>
  </mergeCells>
  <dataValidations count="3">
    <dataValidation type="whole" allowBlank="1" showInputMessage="1" showErrorMessage="1" error="Sólo datos con decimales" sqref="IS73:IX149 SO73:ST149 ACK73:ACP149 AMG73:AML149 AWC73:AWH149 BFY73:BGD149 BPU73:BPZ149 BZQ73:BZV149 CJM73:CJR149 CTI73:CTN149 DDE73:DDJ149 DNA73:DNF149 DWW73:DXB149 EGS73:EGX149 EQO73:EQT149 FAK73:FAP149 FKG73:FKL149 FUC73:FUH149 GDY73:GED149 GNU73:GNZ149 GXQ73:GXV149 HHM73:HHR149 HRI73:HRN149 IBE73:IBJ149 ILA73:ILF149 IUW73:IVB149 JES73:JEX149 JOO73:JOT149 JYK73:JYP149 KIG73:KIL149 KSC73:KSH149 LBY73:LCD149 LLU73:LLZ149 LVQ73:LVV149 MFM73:MFR149 MPI73:MPN149 MZE73:MZJ149 NJA73:NJF149 NSW73:NTB149 OCS73:OCX149 OMO73:OMT149 OWK73:OWP149 PGG73:PGL149 PQC73:PQH149 PZY73:QAD149 QJU73:QJZ149 QTQ73:QTV149 RDM73:RDR149 RNI73:RNN149 RXE73:RXJ149 SHA73:SHF149 SQW73:SRB149 TAS73:TAX149 TKO73:TKT149 TUK73:TUP149 UEG73:UEL149 UOC73:UOH149 UXY73:UYD149 VHU73:VHZ149 VRQ73:VRV149 WBM73:WBR149 WLI73:WLN149 WVE73:WVJ149 WVE983185:WVJ983261 IS65681:IX65757 SO65681:ST65757 ACK65681:ACP65757 AMG65681:AML65757 AWC65681:AWH65757 BFY65681:BGD65757 BPU65681:BPZ65757 BZQ65681:BZV65757 CJM65681:CJR65757 CTI65681:CTN65757 DDE65681:DDJ65757 DNA65681:DNF65757 DWW65681:DXB65757 EGS65681:EGX65757 EQO65681:EQT65757 FAK65681:FAP65757 FKG65681:FKL65757 FUC65681:FUH65757 GDY65681:GED65757 GNU65681:GNZ65757 GXQ65681:GXV65757 HHM65681:HHR65757 HRI65681:HRN65757 IBE65681:IBJ65757 ILA65681:ILF65757 IUW65681:IVB65757 JES65681:JEX65757 JOO65681:JOT65757 JYK65681:JYP65757 KIG65681:KIL65757 KSC65681:KSH65757 LBY65681:LCD65757 LLU65681:LLZ65757 LVQ65681:LVV65757 MFM65681:MFR65757 MPI65681:MPN65757 MZE65681:MZJ65757 NJA65681:NJF65757 NSW65681:NTB65757 OCS65681:OCX65757 OMO65681:OMT65757 OWK65681:OWP65757 PGG65681:PGL65757 PQC65681:PQH65757 PZY65681:QAD65757 QJU65681:QJZ65757 QTQ65681:QTV65757 RDM65681:RDR65757 RNI65681:RNN65757 RXE65681:RXJ65757 SHA65681:SHF65757 SQW65681:SRB65757 TAS65681:TAX65757 TKO65681:TKT65757 TUK65681:TUP65757 UEG65681:UEL65757 UOC65681:UOH65757 UXY65681:UYD65757 VHU65681:VHZ65757 VRQ65681:VRV65757 WBM65681:WBR65757 WLI65681:WLN65757 WVE65681:WVJ65757 IS131217:IX131293 SO131217:ST131293 ACK131217:ACP131293 AMG131217:AML131293 AWC131217:AWH131293 BFY131217:BGD131293 BPU131217:BPZ131293 BZQ131217:BZV131293 CJM131217:CJR131293 CTI131217:CTN131293 DDE131217:DDJ131293 DNA131217:DNF131293 DWW131217:DXB131293 EGS131217:EGX131293 EQO131217:EQT131293 FAK131217:FAP131293 FKG131217:FKL131293 FUC131217:FUH131293 GDY131217:GED131293 GNU131217:GNZ131293 GXQ131217:GXV131293 HHM131217:HHR131293 HRI131217:HRN131293 IBE131217:IBJ131293 ILA131217:ILF131293 IUW131217:IVB131293 JES131217:JEX131293 JOO131217:JOT131293 JYK131217:JYP131293 KIG131217:KIL131293 KSC131217:KSH131293 LBY131217:LCD131293 LLU131217:LLZ131293 LVQ131217:LVV131293 MFM131217:MFR131293 MPI131217:MPN131293 MZE131217:MZJ131293 NJA131217:NJF131293 NSW131217:NTB131293 OCS131217:OCX131293 OMO131217:OMT131293 OWK131217:OWP131293 PGG131217:PGL131293 PQC131217:PQH131293 PZY131217:QAD131293 QJU131217:QJZ131293 QTQ131217:QTV131293 RDM131217:RDR131293 RNI131217:RNN131293 RXE131217:RXJ131293 SHA131217:SHF131293 SQW131217:SRB131293 TAS131217:TAX131293 TKO131217:TKT131293 TUK131217:TUP131293 UEG131217:UEL131293 UOC131217:UOH131293 UXY131217:UYD131293 VHU131217:VHZ131293 VRQ131217:VRV131293 WBM131217:WBR131293 WLI131217:WLN131293 WVE131217:WVJ131293 IS196753:IX196829 SO196753:ST196829 ACK196753:ACP196829 AMG196753:AML196829 AWC196753:AWH196829 BFY196753:BGD196829 BPU196753:BPZ196829 BZQ196753:BZV196829 CJM196753:CJR196829 CTI196753:CTN196829 DDE196753:DDJ196829 DNA196753:DNF196829 DWW196753:DXB196829 EGS196753:EGX196829 EQO196753:EQT196829 FAK196753:FAP196829 FKG196753:FKL196829 FUC196753:FUH196829 GDY196753:GED196829 GNU196753:GNZ196829 GXQ196753:GXV196829 HHM196753:HHR196829 HRI196753:HRN196829 IBE196753:IBJ196829 ILA196753:ILF196829 IUW196753:IVB196829 JES196753:JEX196829 JOO196753:JOT196829 JYK196753:JYP196829 KIG196753:KIL196829 KSC196753:KSH196829 LBY196753:LCD196829 LLU196753:LLZ196829 LVQ196753:LVV196829 MFM196753:MFR196829 MPI196753:MPN196829 MZE196753:MZJ196829 NJA196753:NJF196829 NSW196753:NTB196829 OCS196753:OCX196829 OMO196753:OMT196829 OWK196753:OWP196829 PGG196753:PGL196829 PQC196753:PQH196829 PZY196753:QAD196829 QJU196753:QJZ196829 QTQ196753:QTV196829 RDM196753:RDR196829 RNI196753:RNN196829 RXE196753:RXJ196829 SHA196753:SHF196829 SQW196753:SRB196829 TAS196753:TAX196829 TKO196753:TKT196829 TUK196753:TUP196829 UEG196753:UEL196829 UOC196753:UOH196829 UXY196753:UYD196829 VHU196753:VHZ196829 VRQ196753:VRV196829 WBM196753:WBR196829 WLI196753:WLN196829 WVE196753:WVJ196829 IS262289:IX262365 SO262289:ST262365 ACK262289:ACP262365 AMG262289:AML262365 AWC262289:AWH262365 BFY262289:BGD262365 BPU262289:BPZ262365 BZQ262289:BZV262365 CJM262289:CJR262365 CTI262289:CTN262365 DDE262289:DDJ262365 DNA262289:DNF262365 DWW262289:DXB262365 EGS262289:EGX262365 EQO262289:EQT262365 FAK262289:FAP262365 FKG262289:FKL262365 FUC262289:FUH262365 GDY262289:GED262365 GNU262289:GNZ262365 GXQ262289:GXV262365 HHM262289:HHR262365 HRI262289:HRN262365 IBE262289:IBJ262365 ILA262289:ILF262365 IUW262289:IVB262365 JES262289:JEX262365 JOO262289:JOT262365 JYK262289:JYP262365 KIG262289:KIL262365 KSC262289:KSH262365 LBY262289:LCD262365 LLU262289:LLZ262365 LVQ262289:LVV262365 MFM262289:MFR262365 MPI262289:MPN262365 MZE262289:MZJ262365 NJA262289:NJF262365 NSW262289:NTB262365 OCS262289:OCX262365 OMO262289:OMT262365 OWK262289:OWP262365 PGG262289:PGL262365 PQC262289:PQH262365 PZY262289:QAD262365 QJU262289:QJZ262365 QTQ262289:QTV262365 RDM262289:RDR262365 RNI262289:RNN262365 RXE262289:RXJ262365 SHA262289:SHF262365 SQW262289:SRB262365 TAS262289:TAX262365 TKO262289:TKT262365 TUK262289:TUP262365 UEG262289:UEL262365 UOC262289:UOH262365 UXY262289:UYD262365 VHU262289:VHZ262365 VRQ262289:VRV262365 WBM262289:WBR262365 WLI262289:WLN262365 WVE262289:WVJ262365 IS327825:IX327901 SO327825:ST327901 ACK327825:ACP327901 AMG327825:AML327901 AWC327825:AWH327901 BFY327825:BGD327901 BPU327825:BPZ327901 BZQ327825:BZV327901 CJM327825:CJR327901 CTI327825:CTN327901 DDE327825:DDJ327901 DNA327825:DNF327901 DWW327825:DXB327901 EGS327825:EGX327901 EQO327825:EQT327901 FAK327825:FAP327901 FKG327825:FKL327901 FUC327825:FUH327901 GDY327825:GED327901 GNU327825:GNZ327901 GXQ327825:GXV327901 HHM327825:HHR327901 HRI327825:HRN327901 IBE327825:IBJ327901 ILA327825:ILF327901 IUW327825:IVB327901 JES327825:JEX327901 JOO327825:JOT327901 JYK327825:JYP327901 KIG327825:KIL327901 KSC327825:KSH327901 LBY327825:LCD327901 LLU327825:LLZ327901 LVQ327825:LVV327901 MFM327825:MFR327901 MPI327825:MPN327901 MZE327825:MZJ327901 NJA327825:NJF327901 NSW327825:NTB327901 OCS327825:OCX327901 OMO327825:OMT327901 OWK327825:OWP327901 PGG327825:PGL327901 PQC327825:PQH327901 PZY327825:QAD327901 QJU327825:QJZ327901 QTQ327825:QTV327901 RDM327825:RDR327901 RNI327825:RNN327901 RXE327825:RXJ327901 SHA327825:SHF327901 SQW327825:SRB327901 TAS327825:TAX327901 TKO327825:TKT327901 TUK327825:TUP327901 UEG327825:UEL327901 UOC327825:UOH327901 UXY327825:UYD327901 VHU327825:VHZ327901 VRQ327825:VRV327901 WBM327825:WBR327901 WLI327825:WLN327901 WVE327825:WVJ327901 IS393361:IX393437 SO393361:ST393437 ACK393361:ACP393437 AMG393361:AML393437 AWC393361:AWH393437 BFY393361:BGD393437 BPU393361:BPZ393437 BZQ393361:BZV393437 CJM393361:CJR393437 CTI393361:CTN393437 DDE393361:DDJ393437 DNA393361:DNF393437 DWW393361:DXB393437 EGS393361:EGX393437 EQO393361:EQT393437 FAK393361:FAP393437 FKG393361:FKL393437 FUC393361:FUH393437 GDY393361:GED393437 GNU393361:GNZ393437 GXQ393361:GXV393437 HHM393361:HHR393437 HRI393361:HRN393437 IBE393361:IBJ393437 ILA393361:ILF393437 IUW393361:IVB393437 JES393361:JEX393437 JOO393361:JOT393437 JYK393361:JYP393437 KIG393361:KIL393437 KSC393361:KSH393437 LBY393361:LCD393437 LLU393361:LLZ393437 LVQ393361:LVV393437 MFM393361:MFR393437 MPI393361:MPN393437 MZE393361:MZJ393437 NJA393361:NJF393437 NSW393361:NTB393437 OCS393361:OCX393437 OMO393361:OMT393437 OWK393361:OWP393437 PGG393361:PGL393437 PQC393361:PQH393437 PZY393361:QAD393437 QJU393361:QJZ393437 QTQ393361:QTV393437 RDM393361:RDR393437 RNI393361:RNN393437 RXE393361:RXJ393437 SHA393361:SHF393437 SQW393361:SRB393437 TAS393361:TAX393437 TKO393361:TKT393437 TUK393361:TUP393437 UEG393361:UEL393437 UOC393361:UOH393437 UXY393361:UYD393437 VHU393361:VHZ393437 VRQ393361:VRV393437 WBM393361:WBR393437 WLI393361:WLN393437 WVE393361:WVJ393437 IS458897:IX458973 SO458897:ST458973 ACK458897:ACP458973 AMG458897:AML458973 AWC458897:AWH458973 BFY458897:BGD458973 BPU458897:BPZ458973 BZQ458897:BZV458973 CJM458897:CJR458973 CTI458897:CTN458973 DDE458897:DDJ458973 DNA458897:DNF458973 DWW458897:DXB458973 EGS458897:EGX458973 EQO458897:EQT458973 FAK458897:FAP458973 FKG458897:FKL458973 FUC458897:FUH458973 GDY458897:GED458973 GNU458897:GNZ458973 GXQ458897:GXV458973 HHM458897:HHR458973 HRI458897:HRN458973 IBE458897:IBJ458973 ILA458897:ILF458973 IUW458897:IVB458973 JES458897:JEX458973 JOO458897:JOT458973 JYK458897:JYP458973 KIG458897:KIL458973 KSC458897:KSH458973 LBY458897:LCD458973 LLU458897:LLZ458973 LVQ458897:LVV458973 MFM458897:MFR458973 MPI458897:MPN458973 MZE458897:MZJ458973 NJA458897:NJF458973 NSW458897:NTB458973 OCS458897:OCX458973 OMO458897:OMT458973 OWK458897:OWP458973 PGG458897:PGL458973 PQC458897:PQH458973 PZY458897:QAD458973 QJU458897:QJZ458973 QTQ458897:QTV458973 RDM458897:RDR458973 RNI458897:RNN458973 RXE458897:RXJ458973 SHA458897:SHF458973 SQW458897:SRB458973 TAS458897:TAX458973 TKO458897:TKT458973 TUK458897:TUP458973 UEG458897:UEL458973 UOC458897:UOH458973 UXY458897:UYD458973 VHU458897:VHZ458973 VRQ458897:VRV458973 WBM458897:WBR458973 WLI458897:WLN458973 WVE458897:WVJ458973 IS524433:IX524509 SO524433:ST524509 ACK524433:ACP524509 AMG524433:AML524509 AWC524433:AWH524509 BFY524433:BGD524509 BPU524433:BPZ524509 BZQ524433:BZV524509 CJM524433:CJR524509 CTI524433:CTN524509 DDE524433:DDJ524509 DNA524433:DNF524509 DWW524433:DXB524509 EGS524433:EGX524509 EQO524433:EQT524509 FAK524433:FAP524509 FKG524433:FKL524509 FUC524433:FUH524509 GDY524433:GED524509 GNU524433:GNZ524509 GXQ524433:GXV524509 HHM524433:HHR524509 HRI524433:HRN524509 IBE524433:IBJ524509 ILA524433:ILF524509 IUW524433:IVB524509 JES524433:JEX524509 JOO524433:JOT524509 JYK524433:JYP524509 KIG524433:KIL524509 KSC524433:KSH524509 LBY524433:LCD524509 LLU524433:LLZ524509 LVQ524433:LVV524509 MFM524433:MFR524509 MPI524433:MPN524509 MZE524433:MZJ524509 NJA524433:NJF524509 NSW524433:NTB524509 OCS524433:OCX524509 OMO524433:OMT524509 OWK524433:OWP524509 PGG524433:PGL524509 PQC524433:PQH524509 PZY524433:QAD524509 QJU524433:QJZ524509 QTQ524433:QTV524509 RDM524433:RDR524509 RNI524433:RNN524509 RXE524433:RXJ524509 SHA524433:SHF524509 SQW524433:SRB524509 TAS524433:TAX524509 TKO524433:TKT524509 TUK524433:TUP524509 UEG524433:UEL524509 UOC524433:UOH524509 UXY524433:UYD524509 VHU524433:VHZ524509 VRQ524433:VRV524509 WBM524433:WBR524509 WLI524433:WLN524509 WVE524433:WVJ524509 IS589969:IX590045 SO589969:ST590045 ACK589969:ACP590045 AMG589969:AML590045 AWC589969:AWH590045 BFY589969:BGD590045 BPU589969:BPZ590045 BZQ589969:BZV590045 CJM589969:CJR590045 CTI589969:CTN590045 DDE589969:DDJ590045 DNA589969:DNF590045 DWW589969:DXB590045 EGS589969:EGX590045 EQO589969:EQT590045 FAK589969:FAP590045 FKG589969:FKL590045 FUC589969:FUH590045 GDY589969:GED590045 GNU589969:GNZ590045 GXQ589969:GXV590045 HHM589969:HHR590045 HRI589969:HRN590045 IBE589969:IBJ590045 ILA589969:ILF590045 IUW589969:IVB590045 JES589969:JEX590045 JOO589969:JOT590045 JYK589969:JYP590045 KIG589969:KIL590045 KSC589969:KSH590045 LBY589969:LCD590045 LLU589969:LLZ590045 LVQ589969:LVV590045 MFM589969:MFR590045 MPI589969:MPN590045 MZE589969:MZJ590045 NJA589969:NJF590045 NSW589969:NTB590045 OCS589969:OCX590045 OMO589969:OMT590045 OWK589969:OWP590045 PGG589969:PGL590045 PQC589969:PQH590045 PZY589969:QAD590045 QJU589969:QJZ590045 QTQ589969:QTV590045 RDM589969:RDR590045 RNI589969:RNN590045 RXE589969:RXJ590045 SHA589969:SHF590045 SQW589969:SRB590045 TAS589969:TAX590045 TKO589969:TKT590045 TUK589969:TUP590045 UEG589969:UEL590045 UOC589969:UOH590045 UXY589969:UYD590045 VHU589969:VHZ590045 VRQ589969:VRV590045 WBM589969:WBR590045 WLI589969:WLN590045 WVE589969:WVJ590045 IS655505:IX655581 SO655505:ST655581 ACK655505:ACP655581 AMG655505:AML655581 AWC655505:AWH655581 BFY655505:BGD655581 BPU655505:BPZ655581 BZQ655505:BZV655581 CJM655505:CJR655581 CTI655505:CTN655581 DDE655505:DDJ655581 DNA655505:DNF655581 DWW655505:DXB655581 EGS655505:EGX655581 EQO655505:EQT655581 FAK655505:FAP655581 FKG655505:FKL655581 FUC655505:FUH655581 GDY655505:GED655581 GNU655505:GNZ655581 GXQ655505:GXV655581 HHM655505:HHR655581 HRI655505:HRN655581 IBE655505:IBJ655581 ILA655505:ILF655581 IUW655505:IVB655581 JES655505:JEX655581 JOO655505:JOT655581 JYK655505:JYP655581 KIG655505:KIL655581 KSC655505:KSH655581 LBY655505:LCD655581 LLU655505:LLZ655581 LVQ655505:LVV655581 MFM655505:MFR655581 MPI655505:MPN655581 MZE655505:MZJ655581 NJA655505:NJF655581 NSW655505:NTB655581 OCS655505:OCX655581 OMO655505:OMT655581 OWK655505:OWP655581 PGG655505:PGL655581 PQC655505:PQH655581 PZY655505:QAD655581 QJU655505:QJZ655581 QTQ655505:QTV655581 RDM655505:RDR655581 RNI655505:RNN655581 RXE655505:RXJ655581 SHA655505:SHF655581 SQW655505:SRB655581 TAS655505:TAX655581 TKO655505:TKT655581 TUK655505:TUP655581 UEG655505:UEL655581 UOC655505:UOH655581 UXY655505:UYD655581 VHU655505:VHZ655581 VRQ655505:VRV655581 WBM655505:WBR655581 WLI655505:WLN655581 WVE655505:WVJ655581 IS721041:IX721117 SO721041:ST721117 ACK721041:ACP721117 AMG721041:AML721117 AWC721041:AWH721117 BFY721041:BGD721117 BPU721041:BPZ721117 BZQ721041:BZV721117 CJM721041:CJR721117 CTI721041:CTN721117 DDE721041:DDJ721117 DNA721041:DNF721117 DWW721041:DXB721117 EGS721041:EGX721117 EQO721041:EQT721117 FAK721041:FAP721117 FKG721041:FKL721117 FUC721041:FUH721117 GDY721041:GED721117 GNU721041:GNZ721117 GXQ721041:GXV721117 HHM721041:HHR721117 HRI721041:HRN721117 IBE721041:IBJ721117 ILA721041:ILF721117 IUW721041:IVB721117 JES721041:JEX721117 JOO721041:JOT721117 JYK721041:JYP721117 KIG721041:KIL721117 KSC721041:KSH721117 LBY721041:LCD721117 LLU721041:LLZ721117 LVQ721041:LVV721117 MFM721041:MFR721117 MPI721041:MPN721117 MZE721041:MZJ721117 NJA721041:NJF721117 NSW721041:NTB721117 OCS721041:OCX721117 OMO721041:OMT721117 OWK721041:OWP721117 PGG721041:PGL721117 PQC721041:PQH721117 PZY721041:QAD721117 QJU721041:QJZ721117 QTQ721041:QTV721117 RDM721041:RDR721117 RNI721041:RNN721117 RXE721041:RXJ721117 SHA721041:SHF721117 SQW721041:SRB721117 TAS721041:TAX721117 TKO721041:TKT721117 TUK721041:TUP721117 UEG721041:UEL721117 UOC721041:UOH721117 UXY721041:UYD721117 VHU721041:VHZ721117 VRQ721041:VRV721117 WBM721041:WBR721117 WLI721041:WLN721117 WVE721041:WVJ721117 IS786577:IX786653 SO786577:ST786653 ACK786577:ACP786653 AMG786577:AML786653 AWC786577:AWH786653 BFY786577:BGD786653 BPU786577:BPZ786653 BZQ786577:BZV786653 CJM786577:CJR786653 CTI786577:CTN786653 DDE786577:DDJ786653 DNA786577:DNF786653 DWW786577:DXB786653 EGS786577:EGX786653 EQO786577:EQT786653 FAK786577:FAP786653 FKG786577:FKL786653 FUC786577:FUH786653 GDY786577:GED786653 GNU786577:GNZ786653 GXQ786577:GXV786653 HHM786577:HHR786653 HRI786577:HRN786653 IBE786577:IBJ786653 ILA786577:ILF786653 IUW786577:IVB786653 JES786577:JEX786653 JOO786577:JOT786653 JYK786577:JYP786653 KIG786577:KIL786653 KSC786577:KSH786653 LBY786577:LCD786653 LLU786577:LLZ786653 LVQ786577:LVV786653 MFM786577:MFR786653 MPI786577:MPN786653 MZE786577:MZJ786653 NJA786577:NJF786653 NSW786577:NTB786653 OCS786577:OCX786653 OMO786577:OMT786653 OWK786577:OWP786653 PGG786577:PGL786653 PQC786577:PQH786653 PZY786577:QAD786653 QJU786577:QJZ786653 QTQ786577:QTV786653 RDM786577:RDR786653 RNI786577:RNN786653 RXE786577:RXJ786653 SHA786577:SHF786653 SQW786577:SRB786653 TAS786577:TAX786653 TKO786577:TKT786653 TUK786577:TUP786653 UEG786577:UEL786653 UOC786577:UOH786653 UXY786577:UYD786653 VHU786577:VHZ786653 VRQ786577:VRV786653 WBM786577:WBR786653 WLI786577:WLN786653 WVE786577:WVJ786653 IS852113:IX852189 SO852113:ST852189 ACK852113:ACP852189 AMG852113:AML852189 AWC852113:AWH852189 BFY852113:BGD852189 BPU852113:BPZ852189 BZQ852113:BZV852189 CJM852113:CJR852189 CTI852113:CTN852189 DDE852113:DDJ852189 DNA852113:DNF852189 DWW852113:DXB852189 EGS852113:EGX852189 EQO852113:EQT852189 FAK852113:FAP852189 FKG852113:FKL852189 FUC852113:FUH852189 GDY852113:GED852189 GNU852113:GNZ852189 GXQ852113:GXV852189 HHM852113:HHR852189 HRI852113:HRN852189 IBE852113:IBJ852189 ILA852113:ILF852189 IUW852113:IVB852189 JES852113:JEX852189 JOO852113:JOT852189 JYK852113:JYP852189 KIG852113:KIL852189 KSC852113:KSH852189 LBY852113:LCD852189 LLU852113:LLZ852189 LVQ852113:LVV852189 MFM852113:MFR852189 MPI852113:MPN852189 MZE852113:MZJ852189 NJA852113:NJF852189 NSW852113:NTB852189 OCS852113:OCX852189 OMO852113:OMT852189 OWK852113:OWP852189 PGG852113:PGL852189 PQC852113:PQH852189 PZY852113:QAD852189 QJU852113:QJZ852189 QTQ852113:QTV852189 RDM852113:RDR852189 RNI852113:RNN852189 RXE852113:RXJ852189 SHA852113:SHF852189 SQW852113:SRB852189 TAS852113:TAX852189 TKO852113:TKT852189 TUK852113:TUP852189 UEG852113:UEL852189 UOC852113:UOH852189 UXY852113:UYD852189 VHU852113:VHZ852189 VRQ852113:VRV852189 WBM852113:WBR852189 WLI852113:WLN852189 WVE852113:WVJ852189 IS917649:IX917725 SO917649:ST917725 ACK917649:ACP917725 AMG917649:AML917725 AWC917649:AWH917725 BFY917649:BGD917725 BPU917649:BPZ917725 BZQ917649:BZV917725 CJM917649:CJR917725 CTI917649:CTN917725 DDE917649:DDJ917725 DNA917649:DNF917725 DWW917649:DXB917725 EGS917649:EGX917725 EQO917649:EQT917725 FAK917649:FAP917725 FKG917649:FKL917725 FUC917649:FUH917725 GDY917649:GED917725 GNU917649:GNZ917725 GXQ917649:GXV917725 HHM917649:HHR917725 HRI917649:HRN917725 IBE917649:IBJ917725 ILA917649:ILF917725 IUW917649:IVB917725 JES917649:JEX917725 JOO917649:JOT917725 JYK917649:JYP917725 KIG917649:KIL917725 KSC917649:KSH917725 LBY917649:LCD917725 LLU917649:LLZ917725 LVQ917649:LVV917725 MFM917649:MFR917725 MPI917649:MPN917725 MZE917649:MZJ917725 NJA917649:NJF917725 NSW917649:NTB917725 OCS917649:OCX917725 OMO917649:OMT917725 OWK917649:OWP917725 PGG917649:PGL917725 PQC917649:PQH917725 PZY917649:QAD917725 QJU917649:QJZ917725 QTQ917649:QTV917725 RDM917649:RDR917725 RNI917649:RNN917725 RXE917649:RXJ917725 SHA917649:SHF917725 SQW917649:SRB917725 TAS917649:TAX917725 TKO917649:TKT917725 TUK917649:TUP917725 UEG917649:UEL917725 UOC917649:UOH917725 UXY917649:UYD917725 VHU917649:VHZ917725 VRQ917649:VRV917725 WBM917649:WBR917725 WLI917649:WLN917725 WVE917649:WVJ917725 IS983185:IX983261 SO983185:ST983261 ACK983185:ACP983261 AMG983185:AML983261 AWC983185:AWH983261 BFY983185:BGD983261 BPU983185:BPZ983261 BZQ983185:BZV983261 CJM983185:CJR983261 CTI983185:CTN983261 DDE983185:DDJ983261 DNA983185:DNF983261 DWW983185:DXB983261 EGS983185:EGX983261 EQO983185:EQT983261 FAK983185:FAP983261 FKG983185:FKL983261 FUC983185:FUH983261 GDY983185:GED983261 GNU983185:GNZ983261 GXQ983185:GXV983261 HHM983185:HHR983261 HRI983185:HRN983261 IBE983185:IBJ983261 ILA983185:ILF983261 IUW983185:IVB983261 JES983185:JEX983261 JOO983185:JOT983261 JYK983185:JYP983261 KIG983185:KIL983261 KSC983185:KSH983261 LBY983185:LCD983261 LLU983185:LLZ983261 LVQ983185:LVV983261 MFM983185:MFR983261 MPI983185:MPN983261 MZE983185:MZJ983261 NJA983185:NJF983261 NSW983185:NTB983261 OCS983185:OCX983261 OMO983185:OMT983261 OWK983185:OWP983261 PGG983185:PGL983261 PQC983185:PQH983261 PZY983185:QAD983261 QJU983185:QJZ983261 QTQ983185:QTV983261 RDM983185:RDR983261 RNI983185:RNN983261 RXE983185:RXJ983261 SHA983185:SHF983261 SQW983185:SRB983261 TAS983185:TAX983261 TKO983185:TKT983261 TUK983185:TUP983261 UEG983185:UEL983261 UOC983185:UOH983261 UXY983185:UYD983261 VHU983185:VHZ983261 VRQ983185:VRV983261 WBM983185:WBR983261 WLI983185:WLN983261 B73:B149 B983185:B983261 B917649:B917725 B852113:B852189 B786577:B786653 B721041:B721117 B655505:B655581 B589969:B590045 B524433:B524509 B458897:B458973 B393361:B393437 B327825:B327901 B262289:B262365 B196753:B196829 B131217:B131293 B65681:B65757">
      <formula1>-200000000000</formula1>
      <formula2>200000000000</formula2>
    </dataValidation>
    <dataValidation type="whole" allowBlank="1" showInputMessage="1" showErrorMessage="1" error="Sólo datos sin decimales" sqref="IS8:IX69 SO8:ST69 ACK8:ACP69 AMG8:AML69 AWC8:AWH69 BFY8:BGD69 BPU8:BPZ69 BZQ8:BZV69 CJM8:CJR69 CTI8:CTN69 DDE8:DDJ69 DNA8:DNF69 DWW8:DXB69 EGS8:EGX69 EQO8:EQT69 FAK8:FAP69 FKG8:FKL69 FUC8:FUH69 GDY8:GED69 GNU8:GNZ69 GXQ8:GXV69 HHM8:HHR69 HRI8:HRN69 IBE8:IBJ69 ILA8:ILF69 IUW8:IVB69 JES8:JEX69 JOO8:JOT69 JYK8:JYP69 KIG8:KIL69 KSC8:KSH69 LBY8:LCD69 LLU8:LLZ69 LVQ8:LVV69 MFM8:MFR69 MPI8:MPN69 MZE8:MZJ69 NJA8:NJF69 NSW8:NTB69 OCS8:OCX69 OMO8:OMT69 OWK8:OWP69 PGG8:PGL69 PQC8:PQH69 PZY8:QAD69 QJU8:QJZ69 QTQ8:QTV69 RDM8:RDR69 RNI8:RNN69 RXE8:RXJ69 SHA8:SHF69 SQW8:SRB69 TAS8:TAX69 TKO8:TKT69 TUK8:TUP69 UEG8:UEL69 UOC8:UOH69 UXY8:UYD69 VHU8:VHZ69 VRQ8:VRV69 WBM8:WBR69 WLI8:WLN69 WVE8:WVJ69 IS65610:IX65671 SO65610:ST65671 ACK65610:ACP65671 AMG65610:AML65671 AWC65610:AWH65671 BFY65610:BGD65671 BPU65610:BPZ65671 BZQ65610:BZV65671 CJM65610:CJR65671 CTI65610:CTN65671 DDE65610:DDJ65671 DNA65610:DNF65671 DWW65610:DXB65671 EGS65610:EGX65671 EQO65610:EQT65671 FAK65610:FAP65671 FKG65610:FKL65671 FUC65610:FUH65671 GDY65610:GED65671 GNU65610:GNZ65671 GXQ65610:GXV65671 HHM65610:HHR65671 HRI65610:HRN65671 IBE65610:IBJ65671 ILA65610:ILF65671 IUW65610:IVB65671 JES65610:JEX65671 JOO65610:JOT65671 JYK65610:JYP65671 KIG65610:KIL65671 KSC65610:KSH65671 LBY65610:LCD65671 LLU65610:LLZ65671 LVQ65610:LVV65671 MFM65610:MFR65671 MPI65610:MPN65671 MZE65610:MZJ65671 NJA65610:NJF65671 NSW65610:NTB65671 OCS65610:OCX65671 OMO65610:OMT65671 OWK65610:OWP65671 PGG65610:PGL65671 PQC65610:PQH65671 PZY65610:QAD65671 QJU65610:QJZ65671 QTQ65610:QTV65671 RDM65610:RDR65671 RNI65610:RNN65671 RXE65610:RXJ65671 SHA65610:SHF65671 SQW65610:SRB65671 TAS65610:TAX65671 TKO65610:TKT65671 TUK65610:TUP65671 UEG65610:UEL65671 UOC65610:UOH65671 UXY65610:UYD65671 VHU65610:VHZ65671 VRQ65610:VRV65671 WBM65610:WBR65671 WLI65610:WLN65671 WVE65610:WVJ65671 IS131146:IX131207 SO131146:ST131207 ACK131146:ACP131207 AMG131146:AML131207 AWC131146:AWH131207 BFY131146:BGD131207 BPU131146:BPZ131207 BZQ131146:BZV131207 CJM131146:CJR131207 CTI131146:CTN131207 DDE131146:DDJ131207 DNA131146:DNF131207 DWW131146:DXB131207 EGS131146:EGX131207 EQO131146:EQT131207 FAK131146:FAP131207 FKG131146:FKL131207 FUC131146:FUH131207 GDY131146:GED131207 GNU131146:GNZ131207 GXQ131146:GXV131207 HHM131146:HHR131207 HRI131146:HRN131207 IBE131146:IBJ131207 ILA131146:ILF131207 IUW131146:IVB131207 JES131146:JEX131207 JOO131146:JOT131207 JYK131146:JYP131207 KIG131146:KIL131207 KSC131146:KSH131207 LBY131146:LCD131207 LLU131146:LLZ131207 LVQ131146:LVV131207 MFM131146:MFR131207 MPI131146:MPN131207 MZE131146:MZJ131207 NJA131146:NJF131207 NSW131146:NTB131207 OCS131146:OCX131207 OMO131146:OMT131207 OWK131146:OWP131207 PGG131146:PGL131207 PQC131146:PQH131207 PZY131146:QAD131207 QJU131146:QJZ131207 QTQ131146:QTV131207 RDM131146:RDR131207 RNI131146:RNN131207 RXE131146:RXJ131207 SHA131146:SHF131207 SQW131146:SRB131207 TAS131146:TAX131207 TKO131146:TKT131207 TUK131146:TUP131207 UEG131146:UEL131207 UOC131146:UOH131207 UXY131146:UYD131207 VHU131146:VHZ131207 VRQ131146:VRV131207 WBM131146:WBR131207 WLI131146:WLN131207 WVE131146:WVJ131207 IS196682:IX196743 SO196682:ST196743 ACK196682:ACP196743 AMG196682:AML196743 AWC196682:AWH196743 BFY196682:BGD196743 BPU196682:BPZ196743 BZQ196682:BZV196743 CJM196682:CJR196743 CTI196682:CTN196743 DDE196682:DDJ196743 DNA196682:DNF196743 DWW196682:DXB196743 EGS196682:EGX196743 EQO196682:EQT196743 FAK196682:FAP196743 FKG196682:FKL196743 FUC196682:FUH196743 GDY196682:GED196743 GNU196682:GNZ196743 GXQ196682:GXV196743 HHM196682:HHR196743 HRI196682:HRN196743 IBE196682:IBJ196743 ILA196682:ILF196743 IUW196682:IVB196743 JES196682:JEX196743 JOO196682:JOT196743 JYK196682:JYP196743 KIG196682:KIL196743 KSC196682:KSH196743 LBY196682:LCD196743 LLU196682:LLZ196743 LVQ196682:LVV196743 MFM196682:MFR196743 MPI196682:MPN196743 MZE196682:MZJ196743 NJA196682:NJF196743 NSW196682:NTB196743 OCS196682:OCX196743 OMO196682:OMT196743 OWK196682:OWP196743 PGG196682:PGL196743 PQC196682:PQH196743 PZY196682:QAD196743 QJU196682:QJZ196743 QTQ196682:QTV196743 RDM196682:RDR196743 RNI196682:RNN196743 RXE196682:RXJ196743 SHA196682:SHF196743 SQW196682:SRB196743 TAS196682:TAX196743 TKO196682:TKT196743 TUK196682:TUP196743 UEG196682:UEL196743 UOC196682:UOH196743 UXY196682:UYD196743 VHU196682:VHZ196743 VRQ196682:VRV196743 WBM196682:WBR196743 WLI196682:WLN196743 WVE196682:WVJ196743 IS262218:IX262279 SO262218:ST262279 ACK262218:ACP262279 AMG262218:AML262279 AWC262218:AWH262279 BFY262218:BGD262279 BPU262218:BPZ262279 BZQ262218:BZV262279 CJM262218:CJR262279 CTI262218:CTN262279 DDE262218:DDJ262279 DNA262218:DNF262279 DWW262218:DXB262279 EGS262218:EGX262279 EQO262218:EQT262279 FAK262218:FAP262279 FKG262218:FKL262279 FUC262218:FUH262279 GDY262218:GED262279 GNU262218:GNZ262279 GXQ262218:GXV262279 HHM262218:HHR262279 HRI262218:HRN262279 IBE262218:IBJ262279 ILA262218:ILF262279 IUW262218:IVB262279 JES262218:JEX262279 JOO262218:JOT262279 JYK262218:JYP262279 KIG262218:KIL262279 KSC262218:KSH262279 LBY262218:LCD262279 LLU262218:LLZ262279 LVQ262218:LVV262279 MFM262218:MFR262279 MPI262218:MPN262279 MZE262218:MZJ262279 NJA262218:NJF262279 NSW262218:NTB262279 OCS262218:OCX262279 OMO262218:OMT262279 OWK262218:OWP262279 PGG262218:PGL262279 PQC262218:PQH262279 PZY262218:QAD262279 QJU262218:QJZ262279 QTQ262218:QTV262279 RDM262218:RDR262279 RNI262218:RNN262279 RXE262218:RXJ262279 SHA262218:SHF262279 SQW262218:SRB262279 TAS262218:TAX262279 TKO262218:TKT262279 TUK262218:TUP262279 UEG262218:UEL262279 UOC262218:UOH262279 UXY262218:UYD262279 VHU262218:VHZ262279 VRQ262218:VRV262279 WBM262218:WBR262279 WLI262218:WLN262279 WVE262218:WVJ262279 IS327754:IX327815 SO327754:ST327815 ACK327754:ACP327815 AMG327754:AML327815 AWC327754:AWH327815 BFY327754:BGD327815 BPU327754:BPZ327815 BZQ327754:BZV327815 CJM327754:CJR327815 CTI327754:CTN327815 DDE327754:DDJ327815 DNA327754:DNF327815 DWW327754:DXB327815 EGS327754:EGX327815 EQO327754:EQT327815 FAK327754:FAP327815 FKG327754:FKL327815 FUC327754:FUH327815 GDY327754:GED327815 GNU327754:GNZ327815 GXQ327754:GXV327815 HHM327754:HHR327815 HRI327754:HRN327815 IBE327754:IBJ327815 ILA327754:ILF327815 IUW327754:IVB327815 JES327754:JEX327815 JOO327754:JOT327815 JYK327754:JYP327815 KIG327754:KIL327815 KSC327754:KSH327815 LBY327754:LCD327815 LLU327754:LLZ327815 LVQ327754:LVV327815 MFM327754:MFR327815 MPI327754:MPN327815 MZE327754:MZJ327815 NJA327754:NJF327815 NSW327754:NTB327815 OCS327754:OCX327815 OMO327754:OMT327815 OWK327754:OWP327815 PGG327754:PGL327815 PQC327754:PQH327815 PZY327754:QAD327815 QJU327754:QJZ327815 QTQ327754:QTV327815 RDM327754:RDR327815 RNI327754:RNN327815 RXE327754:RXJ327815 SHA327754:SHF327815 SQW327754:SRB327815 TAS327754:TAX327815 TKO327754:TKT327815 TUK327754:TUP327815 UEG327754:UEL327815 UOC327754:UOH327815 UXY327754:UYD327815 VHU327754:VHZ327815 VRQ327754:VRV327815 WBM327754:WBR327815 WLI327754:WLN327815 WVE327754:WVJ327815 IS393290:IX393351 SO393290:ST393351 ACK393290:ACP393351 AMG393290:AML393351 AWC393290:AWH393351 BFY393290:BGD393351 BPU393290:BPZ393351 BZQ393290:BZV393351 CJM393290:CJR393351 CTI393290:CTN393351 DDE393290:DDJ393351 DNA393290:DNF393351 DWW393290:DXB393351 EGS393290:EGX393351 EQO393290:EQT393351 FAK393290:FAP393351 FKG393290:FKL393351 FUC393290:FUH393351 GDY393290:GED393351 GNU393290:GNZ393351 GXQ393290:GXV393351 HHM393290:HHR393351 HRI393290:HRN393351 IBE393290:IBJ393351 ILA393290:ILF393351 IUW393290:IVB393351 JES393290:JEX393351 JOO393290:JOT393351 JYK393290:JYP393351 KIG393290:KIL393351 KSC393290:KSH393351 LBY393290:LCD393351 LLU393290:LLZ393351 LVQ393290:LVV393351 MFM393290:MFR393351 MPI393290:MPN393351 MZE393290:MZJ393351 NJA393290:NJF393351 NSW393290:NTB393351 OCS393290:OCX393351 OMO393290:OMT393351 OWK393290:OWP393351 PGG393290:PGL393351 PQC393290:PQH393351 PZY393290:QAD393351 QJU393290:QJZ393351 QTQ393290:QTV393351 RDM393290:RDR393351 RNI393290:RNN393351 RXE393290:RXJ393351 SHA393290:SHF393351 SQW393290:SRB393351 TAS393290:TAX393351 TKO393290:TKT393351 TUK393290:TUP393351 UEG393290:UEL393351 UOC393290:UOH393351 UXY393290:UYD393351 VHU393290:VHZ393351 VRQ393290:VRV393351 WBM393290:WBR393351 WLI393290:WLN393351 WVE393290:WVJ393351 IS458826:IX458887 SO458826:ST458887 ACK458826:ACP458887 AMG458826:AML458887 AWC458826:AWH458887 BFY458826:BGD458887 BPU458826:BPZ458887 BZQ458826:BZV458887 CJM458826:CJR458887 CTI458826:CTN458887 DDE458826:DDJ458887 DNA458826:DNF458887 DWW458826:DXB458887 EGS458826:EGX458887 EQO458826:EQT458887 FAK458826:FAP458887 FKG458826:FKL458887 FUC458826:FUH458887 GDY458826:GED458887 GNU458826:GNZ458887 GXQ458826:GXV458887 HHM458826:HHR458887 HRI458826:HRN458887 IBE458826:IBJ458887 ILA458826:ILF458887 IUW458826:IVB458887 JES458826:JEX458887 JOO458826:JOT458887 JYK458826:JYP458887 KIG458826:KIL458887 KSC458826:KSH458887 LBY458826:LCD458887 LLU458826:LLZ458887 LVQ458826:LVV458887 MFM458826:MFR458887 MPI458826:MPN458887 MZE458826:MZJ458887 NJA458826:NJF458887 NSW458826:NTB458887 OCS458826:OCX458887 OMO458826:OMT458887 OWK458826:OWP458887 PGG458826:PGL458887 PQC458826:PQH458887 PZY458826:QAD458887 QJU458826:QJZ458887 QTQ458826:QTV458887 RDM458826:RDR458887 RNI458826:RNN458887 RXE458826:RXJ458887 SHA458826:SHF458887 SQW458826:SRB458887 TAS458826:TAX458887 TKO458826:TKT458887 TUK458826:TUP458887 UEG458826:UEL458887 UOC458826:UOH458887 UXY458826:UYD458887 VHU458826:VHZ458887 VRQ458826:VRV458887 WBM458826:WBR458887 WLI458826:WLN458887 WVE458826:WVJ458887 IS524362:IX524423 SO524362:ST524423 ACK524362:ACP524423 AMG524362:AML524423 AWC524362:AWH524423 BFY524362:BGD524423 BPU524362:BPZ524423 BZQ524362:BZV524423 CJM524362:CJR524423 CTI524362:CTN524423 DDE524362:DDJ524423 DNA524362:DNF524423 DWW524362:DXB524423 EGS524362:EGX524423 EQO524362:EQT524423 FAK524362:FAP524423 FKG524362:FKL524423 FUC524362:FUH524423 GDY524362:GED524423 GNU524362:GNZ524423 GXQ524362:GXV524423 HHM524362:HHR524423 HRI524362:HRN524423 IBE524362:IBJ524423 ILA524362:ILF524423 IUW524362:IVB524423 JES524362:JEX524423 JOO524362:JOT524423 JYK524362:JYP524423 KIG524362:KIL524423 KSC524362:KSH524423 LBY524362:LCD524423 LLU524362:LLZ524423 LVQ524362:LVV524423 MFM524362:MFR524423 MPI524362:MPN524423 MZE524362:MZJ524423 NJA524362:NJF524423 NSW524362:NTB524423 OCS524362:OCX524423 OMO524362:OMT524423 OWK524362:OWP524423 PGG524362:PGL524423 PQC524362:PQH524423 PZY524362:QAD524423 QJU524362:QJZ524423 QTQ524362:QTV524423 RDM524362:RDR524423 RNI524362:RNN524423 RXE524362:RXJ524423 SHA524362:SHF524423 SQW524362:SRB524423 TAS524362:TAX524423 TKO524362:TKT524423 TUK524362:TUP524423 UEG524362:UEL524423 UOC524362:UOH524423 UXY524362:UYD524423 VHU524362:VHZ524423 VRQ524362:VRV524423 WBM524362:WBR524423 WLI524362:WLN524423 WVE524362:WVJ524423 IS589898:IX589959 SO589898:ST589959 ACK589898:ACP589959 AMG589898:AML589959 AWC589898:AWH589959 BFY589898:BGD589959 BPU589898:BPZ589959 BZQ589898:BZV589959 CJM589898:CJR589959 CTI589898:CTN589959 DDE589898:DDJ589959 DNA589898:DNF589959 DWW589898:DXB589959 EGS589898:EGX589959 EQO589898:EQT589959 FAK589898:FAP589959 FKG589898:FKL589959 FUC589898:FUH589959 GDY589898:GED589959 GNU589898:GNZ589959 GXQ589898:GXV589959 HHM589898:HHR589959 HRI589898:HRN589959 IBE589898:IBJ589959 ILA589898:ILF589959 IUW589898:IVB589959 JES589898:JEX589959 JOO589898:JOT589959 JYK589898:JYP589959 KIG589898:KIL589959 KSC589898:KSH589959 LBY589898:LCD589959 LLU589898:LLZ589959 LVQ589898:LVV589959 MFM589898:MFR589959 MPI589898:MPN589959 MZE589898:MZJ589959 NJA589898:NJF589959 NSW589898:NTB589959 OCS589898:OCX589959 OMO589898:OMT589959 OWK589898:OWP589959 PGG589898:PGL589959 PQC589898:PQH589959 PZY589898:QAD589959 QJU589898:QJZ589959 QTQ589898:QTV589959 RDM589898:RDR589959 RNI589898:RNN589959 RXE589898:RXJ589959 SHA589898:SHF589959 SQW589898:SRB589959 TAS589898:TAX589959 TKO589898:TKT589959 TUK589898:TUP589959 UEG589898:UEL589959 UOC589898:UOH589959 UXY589898:UYD589959 VHU589898:VHZ589959 VRQ589898:VRV589959 WBM589898:WBR589959 WLI589898:WLN589959 WVE589898:WVJ589959 IS655434:IX655495 SO655434:ST655495 ACK655434:ACP655495 AMG655434:AML655495 AWC655434:AWH655495 BFY655434:BGD655495 BPU655434:BPZ655495 BZQ655434:BZV655495 CJM655434:CJR655495 CTI655434:CTN655495 DDE655434:DDJ655495 DNA655434:DNF655495 DWW655434:DXB655495 EGS655434:EGX655495 EQO655434:EQT655495 FAK655434:FAP655495 FKG655434:FKL655495 FUC655434:FUH655495 GDY655434:GED655495 GNU655434:GNZ655495 GXQ655434:GXV655495 HHM655434:HHR655495 HRI655434:HRN655495 IBE655434:IBJ655495 ILA655434:ILF655495 IUW655434:IVB655495 JES655434:JEX655495 JOO655434:JOT655495 JYK655434:JYP655495 KIG655434:KIL655495 KSC655434:KSH655495 LBY655434:LCD655495 LLU655434:LLZ655495 LVQ655434:LVV655495 MFM655434:MFR655495 MPI655434:MPN655495 MZE655434:MZJ655495 NJA655434:NJF655495 NSW655434:NTB655495 OCS655434:OCX655495 OMO655434:OMT655495 OWK655434:OWP655495 PGG655434:PGL655495 PQC655434:PQH655495 PZY655434:QAD655495 QJU655434:QJZ655495 QTQ655434:QTV655495 RDM655434:RDR655495 RNI655434:RNN655495 RXE655434:RXJ655495 SHA655434:SHF655495 SQW655434:SRB655495 TAS655434:TAX655495 TKO655434:TKT655495 TUK655434:TUP655495 UEG655434:UEL655495 UOC655434:UOH655495 UXY655434:UYD655495 VHU655434:VHZ655495 VRQ655434:VRV655495 WBM655434:WBR655495 WLI655434:WLN655495 WVE655434:WVJ655495 IS720970:IX721031 SO720970:ST721031 ACK720970:ACP721031 AMG720970:AML721031 AWC720970:AWH721031 BFY720970:BGD721031 BPU720970:BPZ721031 BZQ720970:BZV721031 CJM720970:CJR721031 CTI720970:CTN721031 DDE720970:DDJ721031 DNA720970:DNF721031 DWW720970:DXB721031 EGS720970:EGX721031 EQO720970:EQT721031 FAK720970:FAP721031 FKG720970:FKL721031 FUC720970:FUH721031 GDY720970:GED721031 GNU720970:GNZ721031 GXQ720970:GXV721031 HHM720970:HHR721031 HRI720970:HRN721031 IBE720970:IBJ721031 ILA720970:ILF721031 IUW720970:IVB721031 JES720970:JEX721031 JOO720970:JOT721031 JYK720970:JYP721031 KIG720970:KIL721031 KSC720970:KSH721031 LBY720970:LCD721031 LLU720970:LLZ721031 LVQ720970:LVV721031 MFM720970:MFR721031 MPI720970:MPN721031 MZE720970:MZJ721031 NJA720970:NJF721031 NSW720970:NTB721031 OCS720970:OCX721031 OMO720970:OMT721031 OWK720970:OWP721031 PGG720970:PGL721031 PQC720970:PQH721031 PZY720970:QAD721031 QJU720970:QJZ721031 QTQ720970:QTV721031 RDM720970:RDR721031 RNI720970:RNN721031 RXE720970:RXJ721031 SHA720970:SHF721031 SQW720970:SRB721031 TAS720970:TAX721031 TKO720970:TKT721031 TUK720970:TUP721031 UEG720970:UEL721031 UOC720970:UOH721031 UXY720970:UYD721031 VHU720970:VHZ721031 VRQ720970:VRV721031 WBM720970:WBR721031 WLI720970:WLN721031 WVE720970:WVJ721031 IS786506:IX786567 SO786506:ST786567 ACK786506:ACP786567 AMG786506:AML786567 AWC786506:AWH786567 BFY786506:BGD786567 BPU786506:BPZ786567 BZQ786506:BZV786567 CJM786506:CJR786567 CTI786506:CTN786567 DDE786506:DDJ786567 DNA786506:DNF786567 DWW786506:DXB786567 EGS786506:EGX786567 EQO786506:EQT786567 FAK786506:FAP786567 FKG786506:FKL786567 FUC786506:FUH786567 GDY786506:GED786567 GNU786506:GNZ786567 GXQ786506:GXV786567 HHM786506:HHR786567 HRI786506:HRN786567 IBE786506:IBJ786567 ILA786506:ILF786567 IUW786506:IVB786567 JES786506:JEX786567 JOO786506:JOT786567 JYK786506:JYP786567 KIG786506:KIL786567 KSC786506:KSH786567 LBY786506:LCD786567 LLU786506:LLZ786567 LVQ786506:LVV786567 MFM786506:MFR786567 MPI786506:MPN786567 MZE786506:MZJ786567 NJA786506:NJF786567 NSW786506:NTB786567 OCS786506:OCX786567 OMO786506:OMT786567 OWK786506:OWP786567 PGG786506:PGL786567 PQC786506:PQH786567 PZY786506:QAD786567 QJU786506:QJZ786567 QTQ786506:QTV786567 RDM786506:RDR786567 RNI786506:RNN786567 RXE786506:RXJ786567 SHA786506:SHF786567 SQW786506:SRB786567 TAS786506:TAX786567 TKO786506:TKT786567 TUK786506:TUP786567 UEG786506:UEL786567 UOC786506:UOH786567 UXY786506:UYD786567 VHU786506:VHZ786567 VRQ786506:VRV786567 WBM786506:WBR786567 WLI786506:WLN786567 WVE786506:WVJ786567 IS852042:IX852103 SO852042:ST852103 ACK852042:ACP852103 AMG852042:AML852103 AWC852042:AWH852103 BFY852042:BGD852103 BPU852042:BPZ852103 BZQ852042:BZV852103 CJM852042:CJR852103 CTI852042:CTN852103 DDE852042:DDJ852103 DNA852042:DNF852103 DWW852042:DXB852103 EGS852042:EGX852103 EQO852042:EQT852103 FAK852042:FAP852103 FKG852042:FKL852103 FUC852042:FUH852103 GDY852042:GED852103 GNU852042:GNZ852103 GXQ852042:GXV852103 HHM852042:HHR852103 HRI852042:HRN852103 IBE852042:IBJ852103 ILA852042:ILF852103 IUW852042:IVB852103 JES852042:JEX852103 JOO852042:JOT852103 JYK852042:JYP852103 KIG852042:KIL852103 KSC852042:KSH852103 LBY852042:LCD852103 LLU852042:LLZ852103 LVQ852042:LVV852103 MFM852042:MFR852103 MPI852042:MPN852103 MZE852042:MZJ852103 NJA852042:NJF852103 NSW852042:NTB852103 OCS852042:OCX852103 OMO852042:OMT852103 OWK852042:OWP852103 PGG852042:PGL852103 PQC852042:PQH852103 PZY852042:QAD852103 QJU852042:QJZ852103 QTQ852042:QTV852103 RDM852042:RDR852103 RNI852042:RNN852103 RXE852042:RXJ852103 SHA852042:SHF852103 SQW852042:SRB852103 TAS852042:TAX852103 TKO852042:TKT852103 TUK852042:TUP852103 UEG852042:UEL852103 UOC852042:UOH852103 UXY852042:UYD852103 VHU852042:VHZ852103 VRQ852042:VRV852103 WBM852042:WBR852103 WLI852042:WLN852103 WVE852042:WVJ852103 IS917578:IX917639 SO917578:ST917639 ACK917578:ACP917639 AMG917578:AML917639 AWC917578:AWH917639 BFY917578:BGD917639 BPU917578:BPZ917639 BZQ917578:BZV917639 CJM917578:CJR917639 CTI917578:CTN917639 DDE917578:DDJ917639 DNA917578:DNF917639 DWW917578:DXB917639 EGS917578:EGX917639 EQO917578:EQT917639 FAK917578:FAP917639 FKG917578:FKL917639 FUC917578:FUH917639 GDY917578:GED917639 GNU917578:GNZ917639 GXQ917578:GXV917639 HHM917578:HHR917639 HRI917578:HRN917639 IBE917578:IBJ917639 ILA917578:ILF917639 IUW917578:IVB917639 JES917578:JEX917639 JOO917578:JOT917639 JYK917578:JYP917639 KIG917578:KIL917639 KSC917578:KSH917639 LBY917578:LCD917639 LLU917578:LLZ917639 LVQ917578:LVV917639 MFM917578:MFR917639 MPI917578:MPN917639 MZE917578:MZJ917639 NJA917578:NJF917639 NSW917578:NTB917639 OCS917578:OCX917639 OMO917578:OMT917639 OWK917578:OWP917639 PGG917578:PGL917639 PQC917578:PQH917639 PZY917578:QAD917639 QJU917578:QJZ917639 QTQ917578:QTV917639 RDM917578:RDR917639 RNI917578:RNN917639 RXE917578:RXJ917639 SHA917578:SHF917639 SQW917578:SRB917639 TAS917578:TAX917639 TKO917578:TKT917639 TUK917578:TUP917639 UEG917578:UEL917639 UOC917578:UOH917639 UXY917578:UYD917639 VHU917578:VHZ917639 VRQ917578:VRV917639 WBM917578:WBR917639 WLI917578:WLN917639 WVE917578:WVJ917639 IS983114:IX983175 SO983114:ST983175 ACK983114:ACP983175 AMG983114:AML983175 AWC983114:AWH983175 BFY983114:BGD983175 BPU983114:BPZ983175 BZQ983114:BZV983175 CJM983114:CJR983175 CTI983114:CTN983175 DDE983114:DDJ983175 DNA983114:DNF983175 DWW983114:DXB983175 EGS983114:EGX983175 EQO983114:EQT983175 FAK983114:FAP983175 FKG983114:FKL983175 FUC983114:FUH983175 GDY983114:GED983175 GNU983114:GNZ983175 GXQ983114:GXV983175 HHM983114:HHR983175 HRI983114:HRN983175 IBE983114:IBJ983175 ILA983114:ILF983175 IUW983114:IVB983175 JES983114:JEX983175 JOO983114:JOT983175 JYK983114:JYP983175 KIG983114:KIL983175 KSC983114:KSH983175 LBY983114:LCD983175 LLU983114:LLZ983175 LVQ983114:LVV983175 MFM983114:MFR983175 MPI983114:MPN983175 MZE983114:MZJ983175 NJA983114:NJF983175 NSW983114:NTB983175 OCS983114:OCX983175 OMO983114:OMT983175 OWK983114:OWP983175 PGG983114:PGL983175 PQC983114:PQH983175 PZY983114:QAD983175 QJU983114:QJZ983175 QTQ983114:QTV983175 RDM983114:RDR983175 RNI983114:RNN983175 RXE983114:RXJ983175 SHA983114:SHF983175 SQW983114:SRB983175 TAS983114:TAX983175 TKO983114:TKT983175 TUK983114:TUP983175 UEG983114:UEL983175 UOC983114:UOH983175 UXY983114:UYD983175 VHU983114:VHZ983175 VRQ983114:VRV983175 WBM983114:WBR983175 WLI983114:WLN983175 WVE983114:WVJ983175 B983114:B983175 B917578:B917639 B852042:B852103 B786506:B786567 B720970:B721031 B655434:B655495 B589898:B589959 B524362:B524423 B458826:B458887 B393290:B393351 B327754:B327815 B262218:B262279 B196682:B196743 B131146:B131207 B65610:B65671 B8:B69">
      <formula1>-200000000000</formula1>
      <formula2>200000000000</formula2>
    </dataValidation>
    <dataValidation type="whole" allowBlank="1" showInputMessage="1" showErrorMessage="1" error="Sólo datos sin decimales_x000a_" sqref="IS153:IX222 SO153:ST222 ACK153:ACP222 AMG153:AML222 AWC153:AWH222 BFY153:BGD222 BPU153:BPZ222 BZQ153:BZV222 CJM153:CJR222 CTI153:CTN222 DDE153:DDJ222 DNA153:DNF222 DWW153:DXB222 EGS153:EGX222 EQO153:EQT222 FAK153:FAP222 FKG153:FKL222 FUC153:FUH222 GDY153:GED222 GNU153:GNZ222 GXQ153:GXV222 HHM153:HHR222 HRI153:HRN222 IBE153:IBJ222 ILA153:ILF222 IUW153:IVB222 JES153:JEX222 JOO153:JOT222 JYK153:JYP222 KIG153:KIL222 KSC153:KSH222 LBY153:LCD222 LLU153:LLZ222 LVQ153:LVV222 MFM153:MFR222 MPI153:MPN222 MZE153:MZJ222 NJA153:NJF222 NSW153:NTB222 OCS153:OCX222 OMO153:OMT222 OWK153:OWP222 PGG153:PGL222 PQC153:PQH222 PZY153:QAD222 QJU153:QJZ222 QTQ153:QTV222 RDM153:RDR222 RNI153:RNN222 RXE153:RXJ222 SHA153:SHF222 SQW153:SRB222 TAS153:TAX222 TKO153:TKT222 TUK153:TUP222 UEG153:UEL222 UOC153:UOH222 UXY153:UYD222 VHU153:VHZ222 VRQ153:VRV222 WBM153:WBR222 WLI153:WLN222 WVE153:WVJ222 B153:B222">
      <formula1>-200000000000</formula1>
      <formula2>200000000000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2"/>
  <sheetViews>
    <sheetView showGridLines="0" zoomScale="130" zoomScaleNormal="130" workbookViewId="0">
      <selection activeCell="D34" sqref="D34"/>
    </sheetView>
  </sheetViews>
  <sheetFormatPr baseColWidth="10" defaultColWidth="13" defaultRowHeight="11.25" x14ac:dyDescent="0.2"/>
  <cols>
    <col min="1" max="1" width="59.5703125" style="23" customWidth="1"/>
    <col min="2" max="2" width="10.7109375" style="23" customWidth="1"/>
    <col min="3" max="251" width="13" style="23"/>
    <col min="252" max="252" width="59.5703125" style="23" customWidth="1"/>
    <col min="253" max="253" width="11.28515625" style="23" customWidth="1"/>
    <col min="254" max="254" width="11.140625" style="23" customWidth="1"/>
    <col min="255" max="255" width="10.7109375" style="23" customWidth="1"/>
    <col min="256" max="256" width="10.5703125" style="23" customWidth="1"/>
    <col min="257" max="257" width="10.85546875" style="23" customWidth="1"/>
    <col min="258" max="258" width="10.7109375" style="23" customWidth="1"/>
    <col min="259" max="507" width="13" style="23"/>
    <col min="508" max="508" width="59.5703125" style="23" customWidth="1"/>
    <col min="509" max="509" width="11.28515625" style="23" customWidth="1"/>
    <col min="510" max="510" width="11.140625" style="23" customWidth="1"/>
    <col min="511" max="511" width="10.7109375" style="23" customWidth="1"/>
    <col min="512" max="512" width="10.5703125" style="23" customWidth="1"/>
    <col min="513" max="513" width="10.85546875" style="23" customWidth="1"/>
    <col min="514" max="514" width="10.7109375" style="23" customWidth="1"/>
    <col min="515" max="763" width="13" style="23"/>
    <col min="764" max="764" width="59.5703125" style="23" customWidth="1"/>
    <col min="765" max="765" width="11.28515625" style="23" customWidth="1"/>
    <col min="766" max="766" width="11.140625" style="23" customWidth="1"/>
    <col min="767" max="767" width="10.7109375" style="23" customWidth="1"/>
    <col min="768" max="768" width="10.5703125" style="23" customWidth="1"/>
    <col min="769" max="769" width="10.85546875" style="23" customWidth="1"/>
    <col min="770" max="770" width="10.7109375" style="23" customWidth="1"/>
    <col min="771" max="1019" width="13" style="23"/>
    <col min="1020" max="1020" width="59.5703125" style="23" customWidth="1"/>
    <col min="1021" max="1021" width="11.28515625" style="23" customWidth="1"/>
    <col min="1022" max="1022" width="11.140625" style="23" customWidth="1"/>
    <col min="1023" max="1023" width="10.7109375" style="23" customWidth="1"/>
    <col min="1024" max="1024" width="10.5703125" style="23" customWidth="1"/>
    <col min="1025" max="1025" width="10.85546875" style="23" customWidth="1"/>
    <col min="1026" max="1026" width="10.7109375" style="23" customWidth="1"/>
    <col min="1027" max="1275" width="13" style="23"/>
    <col min="1276" max="1276" width="59.5703125" style="23" customWidth="1"/>
    <col min="1277" max="1277" width="11.28515625" style="23" customWidth="1"/>
    <col min="1278" max="1278" width="11.140625" style="23" customWidth="1"/>
    <col min="1279" max="1279" width="10.7109375" style="23" customWidth="1"/>
    <col min="1280" max="1280" width="10.5703125" style="23" customWidth="1"/>
    <col min="1281" max="1281" width="10.85546875" style="23" customWidth="1"/>
    <col min="1282" max="1282" width="10.7109375" style="23" customWidth="1"/>
    <col min="1283" max="1531" width="13" style="23"/>
    <col min="1532" max="1532" width="59.5703125" style="23" customWidth="1"/>
    <col min="1533" max="1533" width="11.28515625" style="23" customWidth="1"/>
    <col min="1534" max="1534" width="11.140625" style="23" customWidth="1"/>
    <col min="1535" max="1535" width="10.7109375" style="23" customWidth="1"/>
    <col min="1536" max="1536" width="10.5703125" style="23" customWidth="1"/>
    <col min="1537" max="1537" width="10.85546875" style="23" customWidth="1"/>
    <col min="1538" max="1538" width="10.7109375" style="23" customWidth="1"/>
    <col min="1539" max="1787" width="13" style="23"/>
    <col min="1788" max="1788" width="59.5703125" style="23" customWidth="1"/>
    <col min="1789" max="1789" width="11.28515625" style="23" customWidth="1"/>
    <col min="1790" max="1790" width="11.140625" style="23" customWidth="1"/>
    <col min="1791" max="1791" width="10.7109375" style="23" customWidth="1"/>
    <col min="1792" max="1792" width="10.5703125" style="23" customWidth="1"/>
    <col min="1793" max="1793" width="10.85546875" style="23" customWidth="1"/>
    <col min="1794" max="1794" width="10.7109375" style="23" customWidth="1"/>
    <col min="1795" max="2043" width="13" style="23"/>
    <col min="2044" max="2044" width="59.5703125" style="23" customWidth="1"/>
    <col min="2045" max="2045" width="11.28515625" style="23" customWidth="1"/>
    <col min="2046" max="2046" width="11.140625" style="23" customWidth="1"/>
    <col min="2047" max="2047" width="10.7109375" style="23" customWidth="1"/>
    <col min="2048" max="2048" width="10.5703125" style="23" customWidth="1"/>
    <col min="2049" max="2049" width="10.85546875" style="23" customWidth="1"/>
    <col min="2050" max="2050" width="10.7109375" style="23" customWidth="1"/>
    <col min="2051" max="2299" width="13" style="23"/>
    <col min="2300" max="2300" width="59.5703125" style="23" customWidth="1"/>
    <col min="2301" max="2301" width="11.28515625" style="23" customWidth="1"/>
    <col min="2302" max="2302" width="11.140625" style="23" customWidth="1"/>
    <col min="2303" max="2303" width="10.7109375" style="23" customWidth="1"/>
    <col min="2304" max="2304" width="10.5703125" style="23" customWidth="1"/>
    <col min="2305" max="2305" width="10.85546875" style="23" customWidth="1"/>
    <col min="2306" max="2306" width="10.7109375" style="23" customWidth="1"/>
    <col min="2307" max="2555" width="13" style="23"/>
    <col min="2556" max="2556" width="59.5703125" style="23" customWidth="1"/>
    <col min="2557" max="2557" width="11.28515625" style="23" customWidth="1"/>
    <col min="2558" max="2558" width="11.140625" style="23" customWidth="1"/>
    <col min="2559" max="2559" width="10.7109375" style="23" customWidth="1"/>
    <col min="2560" max="2560" width="10.5703125" style="23" customWidth="1"/>
    <col min="2561" max="2561" width="10.85546875" style="23" customWidth="1"/>
    <col min="2562" max="2562" width="10.7109375" style="23" customWidth="1"/>
    <col min="2563" max="2811" width="13" style="23"/>
    <col min="2812" max="2812" width="59.5703125" style="23" customWidth="1"/>
    <col min="2813" max="2813" width="11.28515625" style="23" customWidth="1"/>
    <col min="2814" max="2814" width="11.140625" style="23" customWidth="1"/>
    <col min="2815" max="2815" width="10.7109375" style="23" customWidth="1"/>
    <col min="2816" max="2816" width="10.5703125" style="23" customWidth="1"/>
    <col min="2817" max="2817" width="10.85546875" style="23" customWidth="1"/>
    <col min="2818" max="2818" width="10.7109375" style="23" customWidth="1"/>
    <col min="2819" max="3067" width="13" style="23"/>
    <col min="3068" max="3068" width="59.5703125" style="23" customWidth="1"/>
    <col min="3069" max="3069" width="11.28515625" style="23" customWidth="1"/>
    <col min="3070" max="3070" width="11.140625" style="23" customWidth="1"/>
    <col min="3071" max="3071" width="10.7109375" style="23" customWidth="1"/>
    <col min="3072" max="3072" width="10.5703125" style="23" customWidth="1"/>
    <col min="3073" max="3073" width="10.85546875" style="23" customWidth="1"/>
    <col min="3074" max="3074" width="10.7109375" style="23" customWidth="1"/>
    <col min="3075" max="3323" width="13" style="23"/>
    <col min="3324" max="3324" width="59.5703125" style="23" customWidth="1"/>
    <col min="3325" max="3325" width="11.28515625" style="23" customWidth="1"/>
    <col min="3326" max="3326" width="11.140625" style="23" customWidth="1"/>
    <col min="3327" max="3327" width="10.7109375" style="23" customWidth="1"/>
    <col min="3328" max="3328" width="10.5703125" style="23" customWidth="1"/>
    <col min="3329" max="3329" width="10.85546875" style="23" customWidth="1"/>
    <col min="3330" max="3330" width="10.7109375" style="23" customWidth="1"/>
    <col min="3331" max="3579" width="13" style="23"/>
    <col min="3580" max="3580" width="59.5703125" style="23" customWidth="1"/>
    <col min="3581" max="3581" width="11.28515625" style="23" customWidth="1"/>
    <col min="3582" max="3582" width="11.140625" style="23" customWidth="1"/>
    <col min="3583" max="3583" width="10.7109375" style="23" customWidth="1"/>
    <col min="3584" max="3584" width="10.5703125" style="23" customWidth="1"/>
    <col min="3585" max="3585" width="10.85546875" style="23" customWidth="1"/>
    <col min="3586" max="3586" width="10.7109375" style="23" customWidth="1"/>
    <col min="3587" max="3835" width="13" style="23"/>
    <col min="3836" max="3836" width="59.5703125" style="23" customWidth="1"/>
    <col min="3837" max="3837" width="11.28515625" style="23" customWidth="1"/>
    <col min="3838" max="3838" width="11.140625" style="23" customWidth="1"/>
    <col min="3839" max="3839" width="10.7109375" style="23" customWidth="1"/>
    <col min="3840" max="3840" width="10.5703125" style="23" customWidth="1"/>
    <col min="3841" max="3841" width="10.85546875" style="23" customWidth="1"/>
    <col min="3842" max="3842" width="10.7109375" style="23" customWidth="1"/>
    <col min="3843" max="4091" width="13" style="23"/>
    <col min="4092" max="4092" width="59.5703125" style="23" customWidth="1"/>
    <col min="4093" max="4093" width="11.28515625" style="23" customWidth="1"/>
    <col min="4094" max="4094" width="11.140625" style="23" customWidth="1"/>
    <col min="4095" max="4095" width="10.7109375" style="23" customWidth="1"/>
    <col min="4096" max="4096" width="10.5703125" style="23" customWidth="1"/>
    <col min="4097" max="4097" width="10.85546875" style="23" customWidth="1"/>
    <col min="4098" max="4098" width="10.7109375" style="23" customWidth="1"/>
    <col min="4099" max="4347" width="13" style="23"/>
    <col min="4348" max="4348" width="59.5703125" style="23" customWidth="1"/>
    <col min="4349" max="4349" width="11.28515625" style="23" customWidth="1"/>
    <col min="4350" max="4350" width="11.140625" style="23" customWidth="1"/>
    <col min="4351" max="4351" width="10.7109375" style="23" customWidth="1"/>
    <col min="4352" max="4352" width="10.5703125" style="23" customWidth="1"/>
    <col min="4353" max="4353" width="10.85546875" style="23" customWidth="1"/>
    <col min="4354" max="4354" width="10.7109375" style="23" customWidth="1"/>
    <col min="4355" max="4603" width="13" style="23"/>
    <col min="4604" max="4604" width="59.5703125" style="23" customWidth="1"/>
    <col min="4605" max="4605" width="11.28515625" style="23" customWidth="1"/>
    <col min="4606" max="4606" width="11.140625" style="23" customWidth="1"/>
    <col min="4607" max="4607" width="10.7109375" style="23" customWidth="1"/>
    <col min="4608" max="4608" width="10.5703125" style="23" customWidth="1"/>
    <col min="4609" max="4609" width="10.85546875" style="23" customWidth="1"/>
    <col min="4610" max="4610" width="10.7109375" style="23" customWidth="1"/>
    <col min="4611" max="4859" width="13" style="23"/>
    <col min="4860" max="4860" width="59.5703125" style="23" customWidth="1"/>
    <col min="4861" max="4861" width="11.28515625" style="23" customWidth="1"/>
    <col min="4862" max="4862" width="11.140625" style="23" customWidth="1"/>
    <col min="4863" max="4863" width="10.7109375" style="23" customWidth="1"/>
    <col min="4864" max="4864" width="10.5703125" style="23" customWidth="1"/>
    <col min="4865" max="4865" width="10.85546875" style="23" customWidth="1"/>
    <col min="4866" max="4866" width="10.7109375" style="23" customWidth="1"/>
    <col min="4867" max="5115" width="13" style="23"/>
    <col min="5116" max="5116" width="59.5703125" style="23" customWidth="1"/>
    <col min="5117" max="5117" width="11.28515625" style="23" customWidth="1"/>
    <col min="5118" max="5118" width="11.140625" style="23" customWidth="1"/>
    <col min="5119" max="5119" width="10.7109375" style="23" customWidth="1"/>
    <col min="5120" max="5120" width="10.5703125" style="23" customWidth="1"/>
    <col min="5121" max="5121" width="10.85546875" style="23" customWidth="1"/>
    <col min="5122" max="5122" width="10.7109375" style="23" customWidth="1"/>
    <col min="5123" max="5371" width="13" style="23"/>
    <col min="5372" max="5372" width="59.5703125" style="23" customWidth="1"/>
    <col min="5373" max="5373" width="11.28515625" style="23" customWidth="1"/>
    <col min="5374" max="5374" width="11.140625" style="23" customWidth="1"/>
    <col min="5375" max="5375" width="10.7109375" style="23" customWidth="1"/>
    <col min="5376" max="5376" width="10.5703125" style="23" customWidth="1"/>
    <col min="5377" max="5377" width="10.85546875" style="23" customWidth="1"/>
    <col min="5378" max="5378" width="10.7109375" style="23" customWidth="1"/>
    <col min="5379" max="5627" width="13" style="23"/>
    <col min="5628" max="5628" width="59.5703125" style="23" customWidth="1"/>
    <col min="5629" max="5629" width="11.28515625" style="23" customWidth="1"/>
    <col min="5630" max="5630" width="11.140625" style="23" customWidth="1"/>
    <col min="5631" max="5631" width="10.7109375" style="23" customWidth="1"/>
    <col min="5632" max="5632" width="10.5703125" style="23" customWidth="1"/>
    <col min="5633" max="5633" width="10.85546875" style="23" customWidth="1"/>
    <col min="5634" max="5634" width="10.7109375" style="23" customWidth="1"/>
    <col min="5635" max="5883" width="13" style="23"/>
    <col min="5884" max="5884" width="59.5703125" style="23" customWidth="1"/>
    <col min="5885" max="5885" width="11.28515625" style="23" customWidth="1"/>
    <col min="5886" max="5886" width="11.140625" style="23" customWidth="1"/>
    <col min="5887" max="5887" width="10.7109375" style="23" customWidth="1"/>
    <col min="5888" max="5888" width="10.5703125" style="23" customWidth="1"/>
    <col min="5889" max="5889" width="10.85546875" style="23" customWidth="1"/>
    <col min="5890" max="5890" width="10.7109375" style="23" customWidth="1"/>
    <col min="5891" max="6139" width="13" style="23"/>
    <col min="6140" max="6140" width="59.5703125" style="23" customWidth="1"/>
    <col min="6141" max="6141" width="11.28515625" style="23" customWidth="1"/>
    <col min="6142" max="6142" width="11.140625" style="23" customWidth="1"/>
    <col min="6143" max="6143" width="10.7109375" style="23" customWidth="1"/>
    <col min="6144" max="6144" width="10.5703125" style="23" customWidth="1"/>
    <col min="6145" max="6145" width="10.85546875" style="23" customWidth="1"/>
    <col min="6146" max="6146" width="10.7109375" style="23" customWidth="1"/>
    <col min="6147" max="6395" width="13" style="23"/>
    <col min="6396" max="6396" width="59.5703125" style="23" customWidth="1"/>
    <col min="6397" max="6397" width="11.28515625" style="23" customWidth="1"/>
    <col min="6398" max="6398" width="11.140625" style="23" customWidth="1"/>
    <col min="6399" max="6399" width="10.7109375" style="23" customWidth="1"/>
    <col min="6400" max="6400" width="10.5703125" style="23" customWidth="1"/>
    <col min="6401" max="6401" width="10.85546875" style="23" customWidth="1"/>
    <col min="6402" max="6402" width="10.7109375" style="23" customWidth="1"/>
    <col min="6403" max="6651" width="13" style="23"/>
    <col min="6652" max="6652" width="59.5703125" style="23" customWidth="1"/>
    <col min="6653" max="6653" width="11.28515625" style="23" customWidth="1"/>
    <col min="6654" max="6654" width="11.140625" style="23" customWidth="1"/>
    <col min="6655" max="6655" width="10.7109375" style="23" customWidth="1"/>
    <col min="6656" max="6656" width="10.5703125" style="23" customWidth="1"/>
    <col min="6657" max="6657" width="10.85546875" style="23" customWidth="1"/>
    <col min="6658" max="6658" width="10.7109375" style="23" customWidth="1"/>
    <col min="6659" max="6907" width="13" style="23"/>
    <col min="6908" max="6908" width="59.5703125" style="23" customWidth="1"/>
    <col min="6909" max="6909" width="11.28515625" style="23" customWidth="1"/>
    <col min="6910" max="6910" width="11.140625" style="23" customWidth="1"/>
    <col min="6911" max="6911" width="10.7109375" style="23" customWidth="1"/>
    <col min="6912" max="6912" width="10.5703125" style="23" customWidth="1"/>
    <col min="6913" max="6913" width="10.85546875" style="23" customWidth="1"/>
    <col min="6914" max="6914" width="10.7109375" style="23" customWidth="1"/>
    <col min="6915" max="7163" width="13" style="23"/>
    <col min="7164" max="7164" width="59.5703125" style="23" customWidth="1"/>
    <col min="7165" max="7165" width="11.28515625" style="23" customWidth="1"/>
    <col min="7166" max="7166" width="11.140625" style="23" customWidth="1"/>
    <col min="7167" max="7167" width="10.7109375" style="23" customWidth="1"/>
    <col min="7168" max="7168" width="10.5703125" style="23" customWidth="1"/>
    <col min="7169" max="7169" width="10.85546875" style="23" customWidth="1"/>
    <col min="7170" max="7170" width="10.7109375" style="23" customWidth="1"/>
    <col min="7171" max="7419" width="13" style="23"/>
    <col min="7420" max="7420" width="59.5703125" style="23" customWidth="1"/>
    <col min="7421" max="7421" width="11.28515625" style="23" customWidth="1"/>
    <col min="7422" max="7422" width="11.140625" style="23" customWidth="1"/>
    <col min="7423" max="7423" width="10.7109375" style="23" customWidth="1"/>
    <col min="7424" max="7424" width="10.5703125" style="23" customWidth="1"/>
    <col min="7425" max="7425" width="10.85546875" style="23" customWidth="1"/>
    <col min="7426" max="7426" width="10.7109375" style="23" customWidth="1"/>
    <col min="7427" max="7675" width="13" style="23"/>
    <col min="7676" max="7676" width="59.5703125" style="23" customWidth="1"/>
    <col min="7677" max="7677" width="11.28515625" style="23" customWidth="1"/>
    <col min="7678" max="7678" width="11.140625" style="23" customWidth="1"/>
    <col min="7679" max="7679" width="10.7109375" style="23" customWidth="1"/>
    <col min="7680" max="7680" width="10.5703125" style="23" customWidth="1"/>
    <col min="7681" max="7681" width="10.85546875" style="23" customWidth="1"/>
    <col min="7682" max="7682" width="10.7109375" style="23" customWidth="1"/>
    <col min="7683" max="7931" width="13" style="23"/>
    <col min="7932" max="7932" width="59.5703125" style="23" customWidth="1"/>
    <col min="7933" max="7933" width="11.28515625" style="23" customWidth="1"/>
    <col min="7934" max="7934" width="11.140625" style="23" customWidth="1"/>
    <col min="7935" max="7935" width="10.7109375" style="23" customWidth="1"/>
    <col min="7936" max="7936" width="10.5703125" style="23" customWidth="1"/>
    <col min="7937" max="7937" width="10.85546875" style="23" customWidth="1"/>
    <col min="7938" max="7938" width="10.7109375" style="23" customWidth="1"/>
    <col min="7939" max="8187" width="13" style="23"/>
    <col min="8188" max="8188" width="59.5703125" style="23" customWidth="1"/>
    <col min="8189" max="8189" width="11.28515625" style="23" customWidth="1"/>
    <col min="8190" max="8190" width="11.140625" style="23" customWidth="1"/>
    <col min="8191" max="8191" width="10.7109375" style="23" customWidth="1"/>
    <col min="8192" max="8192" width="10.5703125" style="23" customWidth="1"/>
    <col min="8193" max="8193" width="10.85546875" style="23" customWidth="1"/>
    <col min="8194" max="8194" width="10.7109375" style="23" customWidth="1"/>
    <col min="8195" max="8443" width="13" style="23"/>
    <col min="8444" max="8444" width="59.5703125" style="23" customWidth="1"/>
    <col min="8445" max="8445" width="11.28515625" style="23" customWidth="1"/>
    <col min="8446" max="8446" width="11.140625" style="23" customWidth="1"/>
    <col min="8447" max="8447" width="10.7109375" style="23" customWidth="1"/>
    <col min="8448" max="8448" width="10.5703125" style="23" customWidth="1"/>
    <col min="8449" max="8449" width="10.85546875" style="23" customWidth="1"/>
    <col min="8450" max="8450" width="10.7109375" style="23" customWidth="1"/>
    <col min="8451" max="8699" width="13" style="23"/>
    <col min="8700" max="8700" width="59.5703125" style="23" customWidth="1"/>
    <col min="8701" max="8701" width="11.28515625" style="23" customWidth="1"/>
    <col min="8702" max="8702" width="11.140625" style="23" customWidth="1"/>
    <col min="8703" max="8703" width="10.7109375" style="23" customWidth="1"/>
    <col min="8704" max="8704" width="10.5703125" style="23" customWidth="1"/>
    <col min="8705" max="8705" width="10.85546875" style="23" customWidth="1"/>
    <col min="8706" max="8706" width="10.7109375" style="23" customWidth="1"/>
    <col min="8707" max="8955" width="13" style="23"/>
    <col min="8956" max="8956" width="59.5703125" style="23" customWidth="1"/>
    <col min="8957" max="8957" width="11.28515625" style="23" customWidth="1"/>
    <col min="8958" max="8958" width="11.140625" style="23" customWidth="1"/>
    <col min="8959" max="8959" width="10.7109375" style="23" customWidth="1"/>
    <col min="8960" max="8960" width="10.5703125" style="23" customWidth="1"/>
    <col min="8961" max="8961" width="10.85546875" style="23" customWidth="1"/>
    <col min="8962" max="8962" width="10.7109375" style="23" customWidth="1"/>
    <col min="8963" max="9211" width="13" style="23"/>
    <col min="9212" max="9212" width="59.5703125" style="23" customWidth="1"/>
    <col min="9213" max="9213" width="11.28515625" style="23" customWidth="1"/>
    <col min="9214" max="9214" width="11.140625" style="23" customWidth="1"/>
    <col min="9215" max="9215" width="10.7109375" style="23" customWidth="1"/>
    <col min="9216" max="9216" width="10.5703125" style="23" customWidth="1"/>
    <col min="9217" max="9217" width="10.85546875" style="23" customWidth="1"/>
    <col min="9218" max="9218" width="10.7109375" style="23" customWidth="1"/>
    <col min="9219" max="9467" width="13" style="23"/>
    <col min="9468" max="9468" width="59.5703125" style="23" customWidth="1"/>
    <col min="9469" max="9469" width="11.28515625" style="23" customWidth="1"/>
    <col min="9470" max="9470" width="11.140625" style="23" customWidth="1"/>
    <col min="9471" max="9471" width="10.7109375" style="23" customWidth="1"/>
    <col min="9472" max="9472" width="10.5703125" style="23" customWidth="1"/>
    <col min="9473" max="9473" width="10.85546875" style="23" customWidth="1"/>
    <col min="9474" max="9474" width="10.7109375" style="23" customWidth="1"/>
    <col min="9475" max="9723" width="13" style="23"/>
    <col min="9724" max="9724" width="59.5703125" style="23" customWidth="1"/>
    <col min="9725" max="9725" width="11.28515625" style="23" customWidth="1"/>
    <col min="9726" max="9726" width="11.140625" style="23" customWidth="1"/>
    <col min="9727" max="9727" width="10.7109375" style="23" customWidth="1"/>
    <col min="9728" max="9728" width="10.5703125" style="23" customWidth="1"/>
    <col min="9729" max="9729" width="10.85546875" style="23" customWidth="1"/>
    <col min="9730" max="9730" width="10.7109375" style="23" customWidth="1"/>
    <col min="9731" max="9979" width="13" style="23"/>
    <col min="9980" max="9980" width="59.5703125" style="23" customWidth="1"/>
    <col min="9981" max="9981" width="11.28515625" style="23" customWidth="1"/>
    <col min="9982" max="9982" width="11.140625" style="23" customWidth="1"/>
    <col min="9983" max="9983" width="10.7109375" style="23" customWidth="1"/>
    <col min="9984" max="9984" width="10.5703125" style="23" customWidth="1"/>
    <col min="9985" max="9985" width="10.85546875" style="23" customWidth="1"/>
    <col min="9986" max="9986" width="10.7109375" style="23" customWidth="1"/>
    <col min="9987" max="10235" width="13" style="23"/>
    <col min="10236" max="10236" width="59.5703125" style="23" customWidth="1"/>
    <col min="10237" max="10237" width="11.28515625" style="23" customWidth="1"/>
    <col min="10238" max="10238" width="11.140625" style="23" customWidth="1"/>
    <col min="10239" max="10239" width="10.7109375" style="23" customWidth="1"/>
    <col min="10240" max="10240" width="10.5703125" style="23" customWidth="1"/>
    <col min="10241" max="10241" width="10.85546875" style="23" customWidth="1"/>
    <col min="10242" max="10242" width="10.7109375" style="23" customWidth="1"/>
    <col min="10243" max="10491" width="13" style="23"/>
    <col min="10492" max="10492" width="59.5703125" style="23" customWidth="1"/>
    <col min="10493" max="10493" width="11.28515625" style="23" customWidth="1"/>
    <col min="10494" max="10494" width="11.140625" style="23" customWidth="1"/>
    <col min="10495" max="10495" width="10.7109375" style="23" customWidth="1"/>
    <col min="10496" max="10496" width="10.5703125" style="23" customWidth="1"/>
    <col min="10497" max="10497" width="10.85546875" style="23" customWidth="1"/>
    <col min="10498" max="10498" width="10.7109375" style="23" customWidth="1"/>
    <col min="10499" max="10747" width="13" style="23"/>
    <col min="10748" max="10748" width="59.5703125" style="23" customWidth="1"/>
    <col min="10749" max="10749" width="11.28515625" style="23" customWidth="1"/>
    <col min="10750" max="10750" width="11.140625" style="23" customWidth="1"/>
    <col min="10751" max="10751" width="10.7109375" style="23" customWidth="1"/>
    <col min="10752" max="10752" width="10.5703125" style="23" customWidth="1"/>
    <col min="10753" max="10753" width="10.85546875" style="23" customWidth="1"/>
    <col min="10754" max="10754" width="10.7109375" style="23" customWidth="1"/>
    <col min="10755" max="11003" width="13" style="23"/>
    <col min="11004" max="11004" width="59.5703125" style="23" customWidth="1"/>
    <col min="11005" max="11005" width="11.28515625" style="23" customWidth="1"/>
    <col min="11006" max="11006" width="11.140625" style="23" customWidth="1"/>
    <col min="11007" max="11007" width="10.7109375" style="23" customWidth="1"/>
    <col min="11008" max="11008" width="10.5703125" style="23" customWidth="1"/>
    <col min="11009" max="11009" width="10.85546875" style="23" customWidth="1"/>
    <col min="11010" max="11010" width="10.7109375" style="23" customWidth="1"/>
    <col min="11011" max="11259" width="13" style="23"/>
    <col min="11260" max="11260" width="59.5703125" style="23" customWidth="1"/>
    <col min="11261" max="11261" width="11.28515625" style="23" customWidth="1"/>
    <col min="11262" max="11262" width="11.140625" style="23" customWidth="1"/>
    <col min="11263" max="11263" width="10.7109375" style="23" customWidth="1"/>
    <col min="11264" max="11264" width="10.5703125" style="23" customWidth="1"/>
    <col min="11265" max="11265" width="10.85546875" style="23" customWidth="1"/>
    <col min="11266" max="11266" width="10.7109375" style="23" customWidth="1"/>
    <col min="11267" max="11515" width="13" style="23"/>
    <col min="11516" max="11516" width="59.5703125" style="23" customWidth="1"/>
    <col min="11517" max="11517" width="11.28515625" style="23" customWidth="1"/>
    <col min="11518" max="11518" width="11.140625" style="23" customWidth="1"/>
    <col min="11519" max="11519" width="10.7109375" style="23" customWidth="1"/>
    <col min="11520" max="11520" width="10.5703125" style="23" customWidth="1"/>
    <col min="11521" max="11521" width="10.85546875" style="23" customWidth="1"/>
    <col min="11522" max="11522" width="10.7109375" style="23" customWidth="1"/>
    <col min="11523" max="11771" width="13" style="23"/>
    <col min="11772" max="11772" width="59.5703125" style="23" customWidth="1"/>
    <col min="11773" max="11773" width="11.28515625" style="23" customWidth="1"/>
    <col min="11774" max="11774" width="11.140625" style="23" customWidth="1"/>
    <col min="11775" max="11775" width="10.7109375" style="23" customWidth="1"/>
    <col min="11776" max="11776" width="10.5703125" style="23" customWidth="1"/>
    <col min="11777" max="11777" width="10.85546875" style="23" customWidth="1"/>
    <col min="11778" max="11778" width="10.7109375" style="23" customWidth="1"/>
    <col min="11779" max="12027" width="13" style="23"/>
    <col min="12028" max="12028" width="59.5703125" style="23" customWidth="1"/>
    <col min="12029" max="12029" width="11.28515625" style="23" customWidth="1"/>
    <col min="12030" max="12030" width="11.140625" style="23" customWidth="1"/>
    <col min="12031" max="12031" width="10.7109375" style="23" customWidth="1"/>
    <col min="12032" max="12032" width="10.5703125" style="23" customWidth="1"/>
    <col min="12033" max="12033" width="10.85546875" style="23" customWidth="1"/>
    <col min="12034" max="12034" width="10.7109375" style="23" customWidth="1"/>
    <col min="12035" max="12283" width="13" style="23"/>
    <col min="12284" max="12284" width="59.5703125" style="23" customWidth="1"/>
    <col min="12285" max="12285" width="11.28515625" style="23" customWidth="1"/>
    <col min="12286" max="12286" width="11.140625" style="23" customWidth="1"/>
    <col min="12287" max="12287" width="10.7109375" style="23" customWidth="1"/>
    <col min="12288" max="12288" width="10.5703125" style="23" customWidth="1"/>
    <col min="12289" max="12289" width="10.85546875" style="23" customWidth="1"/>
    <col min="12290" max="12290" width="10.7109375" style="23" customWidth="1"/>
    <col min="12291" max="12539" width="13" style="23"/>
    <col min="12540" max="12540" width="59.5703125" style="23" customWidth="1"/>
    <col min="12541" max="12541" width="11.28515625" style="23" customWidth="1"/>
    <col min="12542" max="12542" width="11.140625" style="23" customWidth="1"/>
    <col min="12543" max="12543" width="10.7109375" style="23" customWidth="1"/>
    <col min="12544" max="12544" width="10.5703125" style="23" customWidth="1"/>
    <col min="12545" max="12545" width="10.85546875" style="23" customWidth="1"/>
    <col min="12546" max="12546" width="10.7109375" style="23" customWidth="1"/>
    <col min="12547" max="12795" width="13" style="23"/>
    <col min="12796" max="12796" width="59.5703125" style="23" customWidth="1"/>
    <col min="12797" max="12797" width="11.28515625" style="23" customWidth="1"/>
    <col min="12798" max="12798" width="11.140625" style="23" customWidth="1"/>
    <col min="12799" max="12799" width="10.7109375" style="23" customWidth="1"/>
    <col min="12800" max="12800" width="10.5703125" style="23" customWidth="1"/>
    <col min="12801" max="12801" width="10.85546875" style="23" customWidth="1"/>
    <col min="12802" max="12802" width="10.7109375" style="23" customWidth="1"/>
    <col min="12803" max="13051" width="13" style="23"/>
    <col min="13052" max="13052" width="59.5703125" style="23" customWidth="1"/>
    <col min="13053" max="13053" width="11.28515625" style="23" customWidth="1"/>
    <col min="13054" max="13054" width="11.140625" style="23" customWidth="1"/>
    <col min="13055" max="13055" width="10.7109375" style="23" customWidth="1"/>
    <col min="13056" max="13056" width="10.5703125" style="23" customWidth="1"/>
    <col min="13057" max="13057" width="10.85546875" style="23" customWidth="1"/>
    <col min="13058" max="13058" width="10.7109375" style="23" customWidth="1"/>
    <col min="13059" max="13307" width="13" style="23"/>
    <col min="13308" max="13308" width="59.5703125" style="23" customWidth="1"/>
    <col min="13309" max="13309" width="11.28515625" style="23" customWidth="1"/>
    <col min="13310" max="13310" width="11.140625" style="23" customWidth="1"/>
    <col min="13311" max="13311" width="10.7109375" style="23" customWidth="1"/>
    <col min="13312" max="13312" width="10.5703125" style="23" customWidth="1"/>
    <col min="13313" max="13313" width="10.85546875" style="23" customWidth="1"/>
    <col min="13314" max="13314" width="10.7109375" style="23" customWidth="1"/>
    <col min="13315" max="13563" width="13" style="23"/>
    <col min="13564" max="13564" width="59.5703125" style="23" customWidth="1"/>
    <col min="13565" max="13565" width="11.28515625" style="23" customWidth="1"/>
    <col min="13566" max="13566" width="11.140625" style="23" customWidth="1"/>
    <col min="13567" max="13567" width="10.7109375" style="23" customWidth="1"/>
    <col min="13568" max="13568" width="10.5703125" style="23" customWidth="1"/>
    <col min="13569" max="13569" width="10.85546875" style="23" customWidth="1"/>
    <col min="13570" max="13570" width="10.7109375" style="23" customWidth="1"/>
    <col min="13571" max="13819" width="13" style="23"/>
    <col min="13820" max="13820" width="59.5703125" style="23" customWidth="1"/>
    <col min="13821" max="13821" width="11.28515625" style="23" customWidth="1"/>
    <col min="13822" max="13822" width="11.140625" style="23" customWidth="1"/>
    <col min="13823" max="13823" width="10.7109375" style="23" customWidth="1"/>
    <col min="13824" max="13824" width="10.5703125" style="23" customWidth="1"/>
    <col min="13825" max="13825" width="10.85546875" style="23" customWidth="1"/>
    <col min="13826" max="13826" width="10.7109375" style="23" customWidth="1"/>
    <col min="13827" max="14075" width="13" style="23"/>
    <col min="14076" max="14076" width="59.5703125" style="23" customWidth="1"/>
    <col min="14077" max="14077" width="11.28515625" style="23" customWidth="1"/>
    <col min="14078" max="14078" width="11.140625" style="23" customWidth="1"/>
    <col min="14079" max="14079" width="10.7109375" style="23" customWidth="1"/>
    <col min="14080" max="14080" width="10.5703125" style="23" customWidth="1"/>
    <col min="14081" max="14081" width="10.85546875" style="23" customWidth="1"/>
    <col min="14082" max="14082" width="10.7109375" style="23" customWidth="1"/>
    <col min="14083" max="14331" width="13" style="23"/>
    <col min="14332" max="14332" width="59.5703125" style="23" customWidth="1"/>
    <col min="14333" max="14333" width="11.28515625" style="23" customWidth="1"/>
    <col min="14334" max="14334" width="11.140625" style="23" customWidth="1"/>
    <col min="14335" max="14335" width="10.7109375" style="23" customWidth="1"/>
    <col min="14336" max="14336" width="10.5703125" style="23" customWidth="1"/>
    <col min="14337" max="14337" width="10.85546875" style="23" customWidth="1"/>
    <col min="14338" max="14338" width="10.7109375" style="23" customWidth="1"/>
    <col min="14339" max="14587" width="13" style="23"/>
    <col min="14588" max="14588" width="59.5703125" style="23" customWidth="1"/>
    <col min="14589" max="14589" width="11.28515625" style="23" customWidth="1"/>
    <col min="14590" max="14590" width="11.140625" style="23" customWidth="1"/>
    <col min="14591" max="14591" width="10.7109375" style="23" customWidth="1"/>
    <col min="14592" max="14592" width="10.5703125" style="23" customWidth="1"/>
    <col min="14593" max="14593" width="10.85546875" style="23" customWidth="1"/>
    <col min="14594" max="14594" width="10.7109375" style="23" customWidth="1"/>
    <col min="14595" max="14843" width="13" style="23"/>
    <col min="14844" max="14844" width="59.5703125" style="23" customWidth="1"/>
    <col min="14845" max="14845" width="11.28515625" style="23" customWidth="1"/>
    <col min="14846" max="14846" width="11.140625" style="23" customWidth="1"/>
    <col min="14847" max="14847" width="10.7109375" style="23" customWidth="1"/>
    <col min="14848" max="14848" width="10.5703125" style="23" customWidth="1"/>
    <col min="14849" max="14849" width="10.85546875" style="23" customWidth="1"/>
    <col min="14850" max="14850" width="10.7109375" style="23" customWidth="1"/>
    <col min="14851" max="15099" width="13" style="23"/>
    <col min="15100" max="15100" width="59.5703125" style="23" customWidth="1"/>
    <col min="15101" max="15101" width="11.28515625" style="23" customWidth="1"/>
    <col min="15102" max="15102" width="11.140625" style="23" customWidth="1"/>
    <col min="15103" max="15103" width="10.7109375" style="23" customWidth="1"/>
    <col min="15104" max="15104" width="10.5703125" style="23" customWidth="1"/>
    <col min="15105" max="15105" width="10.85546875" style="23" customWidth="1"/>
    <col min="15106" max="15106" width="10.7109375" style="23" customWidth="1"/>
    <col min="15107" max="15355" width="13" style="23"/>
    <col min="15356" max="15356" width="59.5703125" style="23" customWidth="1"/>
    <col min="15357" max="15357" width="11.28515625" style="23" customWidth="1"/>
    <col min="15358" max="15358" width="11.140625" style="23" customWidth="1"/>
    <col min="15359" max="15359" width="10.7109375" style="23" customWidth="1"/>
    <col min="15360" max="15360" width="10.5703125" style="23" customWidth="1"/>
    <col min="15361" max="15361" width="10.85546875" style="23" customWidth="1"/>
    <col min="15362" max="15362" width="10.7109375" style="23" customWidth="1"/>
    <col min="15363" max="15611" width="13" style="23"/>
    <col min="15612" max="15612" width="59.5703125" style="23" customWidth="1"/>
    <col min="15613" max="15613" width="11.28515625" style="23" customWidth="1"/>
    <col min="15614" max="15614" width="11.140625" style="23" customWidth="1"/>
    <col min="15615" max="15615" width="10.7109375" style="23" customWidth="1"/>
    <col min="15616" max="15616" width="10.5703125" style="23" customWidth="1"/>
    <col min="15617" max="15617" width="10.85546875" style="23" customWidth="1"/>
    <col min="15618" max="15618" width="10.7109375" style="23" customWidth="1"/>
    <col min="15619" max="15867" width="13" style="23"/>
    <col min="15868" max="15868" width="59.5703125" style="23" customWidth="1"/>
    <col min="15869" max="15869" width="11.28515625" style="23" customWidth="1"/>
    <col min="15870" max="15870" width="11.140625" style="23" customWidth="1"/>
    <col min="15871" max="15871" width="10.7109375" style="23" customWidth="1"/>
    <col min="15872" max="15872" width="10.5703125" style="23" customWidth="1"/>
    <col min="15873" max="15873" width="10.85546875" style="23" customWidth="1"/>
    <col min="15874" max="15874" width="10.7109375" style="23" customWidth="1"/>
    <col min="15875" max="16123" width="13" style="23"/>
    <col min="16124" max="16124" width="59.5703125" style="23" customWidth="1"/>
    <col min="16125" max="16125" width="11.28515625" style="23" customWidth="1"/>
    <col min="16126" max="16126" width="11.140625" style="23" customWidth="1"/>
    <col min="16127" max="16127" width="10.7109375" style="23" customWidth="1"/>
    <col min="16128" max="16128" width="10.5703125" style="23" customWidth="1"/>
    <col min="16129" max="16129" width="10.85546875" style="23" customWidth="1"/>
    <col min="16130" max="16130" width="10.7109375" style="23" customWidth="1"/>
    <col min="16131" max="16384" width="13" style="23"/>
  </cols>
  <sheetData>
    <row r="1" spans="1:2" s="16" customFormat="1" ht="12" x14ac:dyDescent="0.2">
      <c r="A1" s="35" t="s">
        <v>195</v>
      </c>
      <c r="B1" s="32"/>
    </row>
    <row r="2" spans="1:2" s="16" customFormat="1" ht="12" customHeight="1" x14ac:dyDescent="0.2">
      <c r="B2" s="34"/>
    </row>
    <row r="3" spans="1:2" s="16" customFormat="1" ht="12" customHeight="1" x14ac:dyDescent="0.2">
      <c r="A3" s="35" t="s">
        <v>191</v>
      </c>
    </row>
    <row r="4" spans="1:2" s="16" customFormat="1" ht="12" x14ac:dyDescent="0.2">
      <c r="A4" s="17"/>
      <c r="B4" s="34"/>
    </row>
    <row r="5" spans="1:2" s="16" customFormat="1" ht="12" x14ac:dyDescent="0.2">
      <c r="A5" s="35" t="s">
        <v>190</v>
      </c>
      <c r="B5" s="34"/>
    </row>
    <row r="6" spans="1:2" s="16" customFormat="1" ht="12" customHeight="1" x14ac:dyDescent="0.2">
      <c r="B6" s="33"/>
    </row>
    <row r="7" spans="1:2" s="18" customFormat="1" ht="27" customHeight="1" x14ac:dyDescent="0.2">
      <c r="A7" s="36" t="s">
        <v>70</v>
      </c>
      <c r="B7" s="37"/>
    </row>
    <row r="8" spans="1:2" s="16" customFormat="1" ht="18" customHeight="1" x14ac:dyDescent="0.2">
      <c r="A8" s="19" t="s">
        <v>71</v>
      </c>
      <c r="B8" s="20">
        <f t="shared" ref="B8" si="0">B9+B16+B20+B23+B29+B35</f>
        <v>8044256</v>
      </c>
    </row>
    <row r="9" spans="1:2" s="16" customFormat="1" x14ac:dyDescent="0.2">
      <c r="A9" s="5" t="s">
        <v>72</v>
      </c>
      <c r="B9" s="21">
        <f t="shared" ref="B9" si="1">SUM(B10:B15)</f>
        <v>617306</v>
      </c>
    </row>
    <row r="10" spans="1:2" x14ac:dyDescent="0.2">
      <c r="A10" s="8" t="s">
        <v>73</v>
      </c>
      <c r="B10" s="22"/>
    </row>
    <row r="11" spans="1:2" x14ac:dyDescent="0.2">
      <c r="A11" s="8" t="s">
        <v>74</v>
      </c>
      <c r="B11" s="22"/>
    </row>
    <row r="12" spans="1:2" x14ac:dyDescent="0.2">
      <c r="A12" s="8" t="s">
        <v>75</v>
      </c>
      <c r="B12" s="22">
        <v>3763</v>
      </c>
    </row>
    <row r="13" spans="1:2" x14ac:dyDescent="0.2">
      <c r="A13" s="8" t="s">
        <v>76</v>
      </c>
      <c r="B13" s="22"/>
    </row>
    <row r="14" spans="1:2" x14ac:dyDescent="0.2">
      <c r="A14" s="8" t="s">
        <v>77</v>
      </c>
      <c r="B14" s="22">
        <v>5874</v>
      </c>
    </row>
    <row r="15" spans="1:2" x14ac:dyDescent="0.2">
      <c r="A15" s="8" t="s">
        <v>78</v>
      </c>
      <c r="B15" s="22">
        <v>607669</v>
      </c>
    </row>
    <row r="16" spans="1:2" s="16" customFormat="1" x14ac:dyDescent="0.2">
      <c r="A16" s="5" t="s">
        <v>79</v>
      </c>
      <c r="B16" s="21">
        <f t="shared" ref="B16" si="2">SUM(B17:B19)</f>
        <v>97799</v>
      </c>
    </row>
    <row r="17" spans="1:2" x14ac:dyDescent="0.2">
      <c r="A17" s="8" t="s">
        <v>80</v>
      </c>
      <c r="B17" s="22"/>
    </row>
    <row r="18" spans="1:2" x14ac:dyDescent="0.2">
      <c r="A18" s="24" t="s">
        <v>81</v>
      </c>
      <c r="B18" s="22">
        <v>97799</v>
      </c>
    </row>
    <row r="19" spans="1:2" x14ac:dyDescent="0.2">
      <c r="A19" s="8" t="s">
        <v>82</v>
      </c>
      <c r="B19" s="22"/>
    </row>
    <row r="20" spans="1:2" s="16" customFormat="1" x14ac:dyDescent="0.2">
      <c r="A20" s="5" t="s">
        <v>83</v>
      </c>
      <c r="B20" s="21">
        <f t="shared" ref="B20" si="3">B21+B22</f>
        <v>5493102</v>
      </c>
    </row>
    <row r="21" spans="1:2" x14ac:dyDescent="0.2">
      <c r="A21" s="8" t="s">
        <v>84</v>
      </c>
      <c r="B21" s="22">
        <v>408881</v>
      </c>
    </row>
    <row r="22" spans="1:2" x14ac:dyDescent="0.2">
      <c r="A22" s="24" t="s">
        <v>85</v>
      </c>
      <c r="B22" s="22">
        <v>5084221</v>
      </c>
    </row>
    <row r="23" spans="1:2" s="16" customFormat="1" x14ac:dyDescent="0.2">
      <c r="A23" s="11" t="s">
        <v>86</v>
      </c>
      <c r="B23" s="21">
        <f t="shared" ref="B23" si="4">SUM(B24:B28)</f>
        <v>0</v>
      </c>
    </row>
    <row r="24" spans="1:2" x14ac:dyDescent="0.2">
      <c r="A24" s="8" t="s">
        <v>87</v>
      </c>
      <c r="B24" s="22"/>
    </row>
    <row r="25" spans="1:2" x14ac:dyDescent="0.2">
      <c r="A25" s="8" t="s">
        <v>88</v>
      </c>
      <c r="B25" s="22"/>
    </row>
    <row r="26" spans="1:2" x14ac:dyDescent="0.2">
      <c r="A26" s="8" t="s">
        <v>89</v>
      </c>
      <c r="B26" s="22"/>
    </row>
    <row r="27" spans="1:2" x14ac:dyDescent="0.2">
      <c r="A27" s="8" t="s">
        <v>90</v>
      </c>
      <c r="B27" s="22"/>
    </row>
    <row r="28" spans="1:2" x14ac:dyDescent="0.2">
      <c r="A28" s="8" t="s">
        <v>91</v>
      </c>
      <c r="B28" s="22"/>
    </row>
    <row r="29" spans="1:2" s="16" customFormat="1" x14ac:dyDescent="0.2">
      <c r="A29" s="5" t="s">
        <v>92</v>
      </c>
      <c r="B29" s="21">
        <f t="shared" ref="B29" si="5">SUM(B30:B34)</f>
        <v>1835777</v>
      </c>
    </row>
    <row r="30" spans="1:2" x14ac:dyDescent="0.2">
      <c r="A30" s="8" t="s">
        <v>87</v>
      </c>
      <c r="B30" s="22"/>
    </row>
    <row r="31" spans="1:2" x14ac:dyDescent="0.2">
      <c r="A31" s="8" t="s">
        <v>93</v>
      </c>
      <c r="B31" s="22">
        <v>1835777</v>
      </c>
    </row>
    <row r="32" spans="1:2" x14ac:dyDescent="0.2">
      <c r="A32" s="8" t="s">
        <v>89</v>
      </c>
      <c r="B32" s="22"/>
    </row>
    <row r="33" spans="1:2" x14ac:dyDescent="0.2">
      <c r="A33" s="8" t="s">
        <v>90</v>
      </c>
      <c r="B33" s="22"/>
    </row>
    <row r="34" spans="1:2" x14ac:dyDescent="0.2">
      <c r="A34" s="8" t="s">
        <v>91</v>
      </c>
      <c r="B34" s="22"/>
    </row>
    <row r="35" spans="1:2" s="16" customFormat="1" x14ac:dyDescent="0.2">
      <c r="A35" s="5" t="s">
        <v>94</v>
      </c>
      <c r="B35" s="25">
        <v>272</v>
      </c>
    </row>
    <row r="36" spans="1:2" s="16" customFormat="1" ht="18.75" customHeight="1" x14ac:dyDescent="0.2">
      <c r="A36" s="19" t="s">
        <v>95</v>
      </c>
      <c r="B36" s="20">
        <f t="shared" ref="B36" si="6">B37+B38+B45+B53+B59+B65+B66</f>
        <v>4233475</v>
      </c>
    </row>
    <row r="37" spans="1:2" s="16" customFormat="1" x14ac:dyDescent="0.2">
      <c r="A37" s="5" t="s">
        <v>96</v>
      </c>
      <c r="B37" s="25"/>
    </row>
    <row r="38" spans="1:2" s="16" customFormat="1" x14ac:dyDescent="0.2">
      <c r="A38" s="5" t="s">
        <v>97</v>
      </c>
      <c r="B38" s="21">
        <f t="shared" ref="B38" si="7">SUM(B39:B44)</f>
        <v>0</v>
      </c>
    </row>
    <row r="39" spans="1:2" x14ac:dyDescent="0.2">
      <c r="A39" s="8" t="s">
        <v>98</v>
      </c>
      <c r="B39" s="22"/>
    </row>
    <row r="40" spans="1:2" x14ac:dyDescent="0.2">
      <c r="A40" s="8" t="s">
        <v>99</v>
      </c>
      <c r="B40" s="22"/>
    </row>
    <row r="41" spans="1:2" x14ac:dyDescent="0.2">
      <c r="A41" s="8" t="s">
        <v>100</v>
      </c>
      <c r="B41" s="22"/>
    </row>
    <row r="42" spans="1:2" x14ac:dyDescent="0.2">
      <c r="A42" s="8" t="s">
        <v>101</v>
      </c>
      <c r="B42" s="22"/>
    </row>
    <row r="43" spans="1:2" x14ac:dyDescent="0.2">
      <c r="A43" s="24" t="s">
        <v>102</v>
      </c>
      <c r="B43" s="22"/>
    </row>
    <row r="44" spans="1:2" x14ac:dyDescent="0.2">
      <c r="A44" s="8" t="s">
        <v>103</v>
      </c>
      <c r="B44" s="22"/>
    </row>
    <row r="45" spans="1:2" s="16" customFormat="1" x14ac:dyDescent="0.2">
      <c r="A45" s="5" t="s">
        <v>104</v>
      </c>
      <c r="B45" s="21">
        <f t="shared" ref="B45" si="8">SUM(B46:B52)</f>
        <v>805167</v>
      </c>
    </row>
    <row r="46" spans="1:2" x14ac:dyDescent="0.2">
      <c r="A46" s="8" t="s">
        <v>105</v>
      </c>
      <c r="B46" s="22">
        <v>62390</v>
      </c>
    </row>
    <row r="47" spans="1:2" x14ac:dyDescent="0.2">
      <c r="A47" s="8" t="s">
        <v>106</v>
      </c>
      <c r="B47" s="22"/>
    </row>
    <row r="48" spans="1:2" x14ac:dyDescent="0.2">
      <c r="A48" s="8" t="s">
        <v>107</v>
      </c>
      <c r="B48" s="22">
        <v>98</v>
      </c>
    </row>
    <row r="49" spans="1:2" x14ac:dyDescent="0.2">
      <c r="A49" s="8" t="s">
        <v>108</v>
      </c>
      <c r="B49" s="22"/>
    </row>
    <row r="50" spans="1:2" x14ac:dyDescent="0.2">
      <c r="A50" s="8" t="s">
        <v>109</v>
      </c>
      <c r="B50" s="22">
        <v>306251</v>
      </c>
    </row>
    <row r="51" spans="1:2" x14ac:dyDescent="0.2">
      <c r="A51" s="8" t="s">
        <v>110</v>
      </c>
      <c r="B51" s="22">
        <v>436428</v>
      </c>
    </row>
    <row r="52" spans="1:2" x14ac:dyDescent="0.2">
      <c r="A52" s="8" t="s">
        <v>111</v>
      </c>
      <c r="B52" s="22"/>
    </row>
    <row r="53" spans="1:2" s="16" customFormat="1" x14ac:dyDescent="0.2">
      <c r="A53" s="11" t="s">
        <v>112</v>
      </c>
      <c r="B53" s="21">
        <f t="shared" ref="B53" si="9">SUM(B54:B58)</f>
        <v>0</v>
      </c>
    </row>
    <row r="54" spans="1:2" x14ac:dyDescent="0.2">
      <c r="A54" s="8" t="s">
        <v>87</v>
      </c>
      <c r="B54" s="22"/>
    </row>
    <row r="55" spans="1:2" x14ac:dyDescent="0.2">
      <c r="A55" s="8" t="s">
        <v>88</v>
      </c>
      <c r="B55" s="22"/>
    </row>
    <row r="56" spans="1:2" x14ac:dyDescent="0.2">
      <c r="A56" s="8" t="s">
        <v>89</v>
      </c>
      <c r="B56" s="22"/>
    </row>
    <row r="57" spans="1:2" x14ac:dyDescent="0.2">
      <c r="A57" s="8" t="s">
        <v>90</v>
      </c>
      <c r="B57" s="22"/>
    </row>
    <row r="58" spans="1:2" x14ac:dyDescent="0.2">
      <c r="A58" s="8" t="s">
        <v>91</v>
      </c>
      <c r="B58" s="22"/>
    </row>
    <row r="59" spans="1:2" s="16" customFormat="1" x14ac:dyDescent="0.2">
      <c r="A59" s="5" t="s">
        <v>113</v>
      </c>
      <c r="B59" s="21">
        <f t="shared" ref="B59" si="10">SUM(B60:B64)</f>
        <v>2101451</v>
      </c>
    </row>
    <row r="60" spans="1:2" x14ac:dyDescent="0.2">
      <c r="A60" s="8" t="s">
        <v>87</v>
      </c>
      <c r="B60" s="22"/>
    </row>
    <row r="61" spans="1:2" x14ac:dyDescent="0.2">
      <c r="A61" s="8" t="s">
        <v>88</v>
      </c>
      <c r="B61" s="22">
        <v>201451</v>
      </c>
    </row>
    <row r="62" spans="1:2" x14ac:dyDescent="0.2">
      <c r="A62" s="8" t="s">
        <v>89</v>
      </c>
      <c r="B62" s="22">
        <v>1900000</v>
      </c>
    </row>
    <row r="63" spans="1:2" x14ac:dyDescent="0.2">
      <c r="A63" s="8" t="s">
        <v>90</v>
      </c>
      <c r="B63" s="22"/>
    </row>
    <row r="64" spans="1:2" x14ac:dyDescent="0.2">
      <c r="A64" s="8" t="s">
        <v>91</v>
      </c>
      <c r="B64" s="22"/>
    </row>
    <row r="65" spans="1:3" s="16" customFormat="1" x14ac:dyDescent="0.2">
      <c r="A65" s="5" t="s">
        <v>114</v>
      </c>
      <c r="B65" s="25">
        <v>6213</v>
      </c>
    </row>
    <row r="66" spans="1:3" s="16" customFormat="1" x14ac:dyDescent="0.2">
      <c r="A66" s="5" t="s">
        <v>115</v>
      </c>
      <c r="B66" s="21">
        <f t="shared" ref="B66" si="11">B67+B68</f>
        <v>1320644</v>
      </c>
    </row>
    <row r="67" spans="1:3" x14ac:dyDescent="0.2">
      <c r="A67" s="8" t="s">
        <v>116</v>
      </c>
      <c r="B67" s="22">
        <v>1320644</v>
      </c>
      <c r="C67" s="16"/>
    </row>
    <row r="68" spans="1:3" x14ac:dyDescent="0.2">
      <c r="A68" s="8" t="s">
        <v>117</v>
      </c>
      <c r="B68" s="22"/>
      <c r="C68" s="16"/>
    </row>
    <row r="69" spans="1:3" s="16" customFormat="1" ht="19.5" customHeight="1" x14ac:dyDescent="0.2">
      <c r="A69" s="19" t="s">
        <v>118</v>
      </c>
      <c r="B69" s="20">
        <f t="shared" ref="B69" si="12">B8+B36</f>
        <v>12277731</v>
      </c>
    </row>
    <row r="70" spans="1:3" s="16" customFormat="1" x14ac:dyDescent="0.2">
      <c r="A70" s="26"/>
      <c r="B70" s="26"/>
      <c r="C70" s="26"/>
    </row>
    <row r="71" spans="1:3" ht="12.75" customHeight="1" x14ac:dyDescent="0.2">
      <c r="A71" s="102" t="s">
        <v>119</v>
      </c>
      <c r="B71" s="103"/>
    </row>
    <row r="72" spans="1:3" s="16" customFormat="1" ht="11.25" customHeight="1" x14ac:dyDescent="0.2">
      <c r="A72" s="102"/>
      <c r="B72" s="103"/>
    </row>
    <row r="73" spans="1:3" s="16" customFormat="1" ht="18" customHeight="1" x14ac:dyDescent="0.2">
      <c r="A73" s="19" t="s">
        <v>120</v>
      </c>
      <c r="B73" s="20">
        <f t="shared" ref="B73" si="13">B74+B102+B106</f>
        <v>10859393</v>
      </c>
    </row>
    <row r="74" spans="1:3" s="16" customFormat="1" x14ac:dyDescent="0.2">
      <c r="A74" s="5" t="s">
        <v>121</v>
      </c>
      <c r="B74" s="21">
        <f t="shared" ref="B74" si="14">B75+B84+B85-ABS(B88)+B89+B92+B99-ABS(B100)+B101</f>
        <v>8667884</v>
      </c>
    </row>
    <row r="75" spans="1:3" x14ac:dyDescent="0.2">
      <c r="A75" s="8" t="s">
        <v>122</v>
      </c>
      <c r="B75" s="27">
        <f t="shared" ref="B75" si="15">B76+B80</f>
        <v>8634441</v>
      </c>
    </row>
    <row r="76" spans="1:3" x14ac:dyDescent="0.2">
      <c r="A76" s="8" t="s">
        <v>123</v>
      </c>
      <c r="B76" s="27">
        <f t="shared" ref="B76" si="16">SUM(B77:B79)</f>
        <v>8634441</v>
      </c>
    </row>
    <row r="77" spans="1:3" x14ac:dyDescent="0.2">
      <c r="A77" s="8" t="s">
        <v>124</v>
      </c>
      <c r="B77" s="22"/>
    </row>
    <row r="78" spans="1:3" ht="12.75" customHeight="1" x14ac:dyDescent="0.2">
      <c r="A78" s="10" t="s">
        <v>125</v>
      </c>
      <c r="B78" s="22">
        <v>8634441</v>
      </c>
    </row>
    <row r="79" spans="1:3" x14ac:dyDescent="0.2">
      <c r="A79" s="8" t="s">
        <v>126</v>
      </c>
      <c r="B79" s="22"/>
    </row>
    <row r="80" spans="1:3" x14ac:dyDescent="0.2">
      <c r="A80" s="8" t="s">
        <v>127</v>
      </c>
      <c r="B80" s="13">
        <f t="shared" ref="B80" si="17">SUM(B81:B83)</f>
        <v>0</v>
      </c>
    </row>
    <row r="81" spans="1:2" x14ac:dyDescent="0.2">
      <c r="A81" s="8" t="s">
        <v>128</v>
      </c>
      <c r="B81" s="9"/>
    </row>
    <row r="82" spans="1:2" x14ac:dyDescent="0.2">
      <c r="A82" s="8" t="s">
        <v>129</v>
      </c>
      <c r="B82" s="9"/>
    </row>
    <row r="83" spans="1:2" x14ac:dyDescent="0.2">
      <c r="A83" s="8" t="s">
        <v>130</v>
      </c>
      <c r="B83" s="9"/>
    </row>
    <row r="84" spans="1:2" x14ac:dyDescent="0.2">
      <c r="A84" s="8" t="s">
        <v>131</v>
      </c>
      <c r="B84" s="22">
        <v>114192</v>
      </c>
    </row>
    <row r="85" spans="1:2" x14ac:dyDescent="0.2">
      <c r="A85" s="8" t="s">
        <v>132</v>
      </c>
      <c r="B85" s="28">
        <f t="shared" ref="B85" si="18">B86+B87</f>
        <v>430390</v>
      </c>
    </row>
    <row r="86" spans="1:2" x14ac:dyDescent="0.2">
      <c r="A86" s="8" t="s">
        <v>133</v>
      </c>
      <c r="B86" s="22"/>
    </row>
    <row r="87" spans="1:2" x14ac:dyDescent="0.2">
      <c r="A87" s="8" t="s">
        <v>134</v>
      </c>
      <c r="B87" s="22">
        <v>430390</v>
      </c>
    </row>
    <row r="88" spans="1:2" x14ac:dyDescent="0.2">
      <c r="A88" s="24" t="s">
        <v>135</v>
      </c>
      <c r="B88" s="29"/>
    </row>
    <row r="89" spans="1:2" x14ac:dyDescent="0.2">
      <c r="A89" s="8" t="s">
        <v>136</v>
      </c>
      <c r="B89" s="28">
        <f t="shared" ref="B89" si="19">B90-ABS(B91)</f>
        <v>-453861</v>
      </c>
    </row>
    <row r="90" spans="1:2" x14ac:dyDescent="0.2">
      <c r="A90" s="8" t="s">
        <v>137</v>
      </c>
      <c r="B90" s="22"/>
    </row>
    <row r="91" spans="1:2" x14ac:dyDescent="0.2">
      <c r="A91" s="8" t="s">
        <v>138</v>
      </c>
      <c r="B91" s="29">
        <v>-453861</v>
      </c>
    </row>
    <row r="92" spans="1:2" x14ac:dyDescent="0.2">
      <c r="A92" s="8" t="s">
        <v>139</v>
      </c>
      <c r="B92" s="27">
        <f t="shared" ref="B92" si="20">SUM(B93:B98)</f>
        <v>0</v>
      </c>
    </row>
    <row r="93" spans="1:2" x14ac:dyDescent="0.2">
      <c r="A93" s="8" t="s">
        <v>140</v>
      </c>
      <c r="B93" s="22"/>
    </row>
    <row r="94" spans="1:2" ht="22.5" x14ac:dyDescent="0.2">
      <c r="A94" s="10" t="s">
        <v>141</v>
      </c>
      <c r="B94" s="22"/>
    </row>
    <row r="95" spans="1:2" x14ac:dyDescent="0.2">
      <c r="A95" s="8" t="s">
        <v>142</v>
      </c>
      <c r="B95" s="22"/>
    </row>
    <row r="96" spans="1:2" x14ac:dyDescent="0.2">
      <c r="A96" s="8" t="s">
        <v>143</v>
      </c>
      <c r="B96" s="22"/>
    </row>
    <row r="97" spans="1:2" ht="22.5" x14ac:dyDescent="0.2">
      <c r="A97" s="10" t="s">
        <v>144</v>
      </c>
      <c r="B97" s="22"/>
    </row>
    <row r="98" spans="1:2" x14ac:dyDescent="0.2">
      <c r="A98" s="8" t="s">
        <v>145</v>
      </c>
      <c r="B98" s="22"/>
    </row>
    <row r="99" spans="1:2" x14ac:dyDescent="0.2">
      <c r="A99" s="8" t="s">
        <v>146</v>
      </c>
      <c r="B99" s="22">
        <v>-57278</v>
      </c>
    </row>
    <row r="100" spans="1:2" x14ac:dyDescent="0.2">
      <c r="A100" s="8" t="s">
        <v>147</v>
      </c>
      <c r="B100" s="29"/>
    </row>
    <row r="101" spans="1:2" x14ac:dyDescent="0.2">
      <c r="A101" s="8" t="s">
        <v>148</v>
      </c>
      <c r="B101" s="22"/>
    </row>
    <row r="102" spans="1:2" s="16" customFormat="1" x14ac:dyDescent="0.2">
      <c r="A102" s="5" t="s">
        <v>149</v>
      </c>
      <c r="B102" s="30">
        <f t="shared" ref="B102" si="21">B103+B104+B105</f>
        <v>0</v>
      </c>
    </row>
    <row r="103" spans="1:2" x14ac:dyDescent="0.2">
      <c r="A103" s="8" t="s">
        <v>150</v>
      </c>
      <c r="B103" s="22"/>
    </row>
    <row r="104" spans="1:2" x14ac:dyDescent="0.2">
      <c r="A104" s="8" t="s">
        <v>151</v>
      </c>
      <c r="B104" s="22"/>
    </row>
    <row r="105" spans="1:2" x14ac:dyDescent="0.2">
      <c r="A105" s="8" t="s">
        <v>152</v>
      </c>
      <c r="B105" s="22"/>
    </row>
    <row r="106" spans="1:2" s="16" customFormat="1" x14ac:dyDescent="0.2">
      <c r="A106" s="5" t="s">
        <v>153</v>
      </c>
      <c r="B106" s="21">
        <f t="shared" ref="B106" si="22">B107+B114</f>
        <v>2191509</v>
      </c>
    </row>
    <row r="107" spans="1:2" s="16" customFormat="1" x14ac:dyDescent="0.2">
      <c r="A107" s="8" t="s">
        <v>154</v>
      </c>
      <c r="B107" s="27">
        <f t="shared" ref="B107" si="23">SUM(B108:B113)</f>
        <v>2191509</v>
      </c>
    </row>
    <row r="108" spans="1:2" s="16" customFormat="1" x14ac:dyDescent="0.2">
      <c r="A108" s="8" t="s">
        <v>155</v>
      </c>
      <c r="B108" s="22">
        <v>406936</v>
      </c>
    </row>
    <row r="109" spans="1:2" s="16" customFormat="1" ht="22.5" x14ac:dyDescent="0.2">
      <c r="A109" s="10" t="s">
        <v>156</v>
      </c>
      <c r="B109" s="22"/>
    </row>
    <row r="110" spans="1:2" s="16" customFormat="1" x14ac:dyDescent="0.2">
      <c r="A110" s="8" t="s">
        <v>157</v>
      </c>
      <c r="B110" s="22"/>
    </row>
    <row r="111" spans="1:2" s="16" customFormat="1" x14ac:dyDescent="0.2">
      <c r="A111" s="8" t="s">
        <v>158</v>
      </c>
      <c r="B111" s="22">
        <v>1784573</v>
      </c>
    </row>
    <row r="112" spans="1:2" s="16" customFormat="1" x14ac:dyDescent="0.2">
      <c r="A112" s="8" t="s">
        <v>159</v>
      </c>
      <c r="B112" s="22"/>
    </row>
    <row r="113" spans="1:2" s="16" customFormat="1" x14ac:dyDescent="0.2">
      <c r="A113" s="8" t="s">
        <v>160</v>
      </c>
      <c r="B113" s="22"/>
    </row>
    <row r="114" spans="1:2" s="16" customFormat="1" x14ac:dyDescent="0.2">
      <c r="A114" s="8" t="s">
        <v>161</v>
      </c>
      <c r="B114" s="22"/>
    </row>
    <row r="115" spans="1:2" s="16" customFormat="1" ht="19.5" customHeight="1" x14ac:dyDescent="0.2">
      <c r="A115" s="19" t="s">
        <v>162</v>
      </c>
      <c r="B115" s="31">
        <f t="shared" ref="B115" si="24">B116+B121+B127+B128+B129</f>
        <v>854419</v>
      </c>
    </row>
    <row r="116" spans="1:2" x14ac:dyDescent="0.2">
      <c r="A116" s="8" t="s">
        <v>163</v>
      </c>
      <c r="B116" s="28">
        <f t="shared" ref="B116" si="25">SUM(B117:B120)</f>
        <v>0</v>
      </c>
    </row>
    <row r="117" spans="1:2" x14ac:dyDescent="0.2">
      <c r="A117" s="24" t="s">
        <v>164</v>
      </c>
      <c r="B117" s="22"/>
    </row>
    <row r="118" spans="1:2" x14ac:dyDescent="0.2">
      <c r="A118" s="8" t="s">
        <v>165</v>
      </c>
      <c r="B118" s="22"/>
    </row>
    <row r="119" spans="1:2" x14ac:dyDescent="0.2">
      <c r="A119" s="8" t="s">
        <v>166</v>
      </c>
      <c r="B119" s="22"/>
    </row>
    <row r="120" spans="1:2" x14ac:dyDescent="0.2">
      <c r="A120" s="8" t="s">
        <v>167</v>
      </c>
      <c r="B120" s="22"/>
    </row>
    <row r="121" spans="1:2" x14ac:dyDescent="0.2">
      <c r="A121" s="8" t="s">
        <v>168</v>
      </c>
      <c r="B121" s="28">
        <f t="shared" ref="B121" si="26">SUM(B122:B126)</f>
        <v>107486</v>
      </c>
    </row>
    <row r="122" spans="1:2" x14ac:dyDescent="0.2">
      <c r="A122" s="8" t="s">
        <v>169</v>
      </c>
      <c r="B122" s="22"/>
    </row>
    <row r="123" spans="1:2" x14ac:dyDescent="0.2">
      <c r="A123" s="8" t="s">
        <v>170</v>
      </c>
      <c r="B123" s="22"/>
    </row>
    <row r="124" spans="1:2" x14ac:dyDescent="0.2">
      <c r="A124" s="8" t="s">
        <v>171</v>
      </c>
      <c r="B124" s="22"/>
    </row>
    <row r="125" spans="1:2" x14ac:dyDescent="0.2">
      <c r="A125" s="8" t="s">
        <v>90</v>
      </c>
      <c r="B125" s="22"/>
    </row>
    <row r="126" spans="1:2" x14ac:dyDescent="0.2">
      <c r="A126" s="8" t="s">
        <v>172</v>
      </c>
      <c r="B126" s="22">
        <v>107486</v>
      </c>
    </row>
    <row r="127" spans="1:2" x14ac:dyDescent="0.2">
      <c r="A127" s="10" t="s">
        <v>173</v>
      </c>
      <c r="B127" s="22"/>
    </row>
    <row r="128" spans="1:2" x14ac:dyDescent="0.2">
      <c r="A128" s="8" t="s">
        <v>174</v>
      </c>
      <c r="B128" s="22">
        <v>730504</v>
      </c>
    </row>
    <row r="129" spans="1:2" x14ac:dyDescent="0.2">
      <c r="A129" s="8" t="s">
        <v>175</v>
      </c>
      <c r="B129" s="22">
        <v>16429</v>
      </c>
    </row>
    <row r="130" spans="1:2" s="16" customFormat="1" ht="19.5" customHeight="1" x14ac:dyDescent="0.2">
      <c r="A130" s="19" t="s">
        <v>176</v>
      </c>
      <c r="B130" s="31">
        <f t="shared" ref="B130" si="27">B131+B132+B133+B139+B140+B148</f>
        <v>563919</v>
      </c>
    </row>
    <row r="131" spans="1:2" x14ac:dyDescent="0.2">
      <c r="A131" s="10" t="s">
        <v>177</v>
      </c>
      <c r="B131" s="22"/>
    </row>
    <row r="132" spans="1:2" x14ac:dyDescent="0.2">
      <c r="A132" s="8" t="s">
        <v>178</v>
      </c>
      <c r="B132" s="22"/>
    </row>
    <row r="133" spans="1:2" x14ac:dyDescent="0.2">
      <c r="A133" s="8" t="s">
        <v>179</v>
      </c>
      <c r="B133" s="28">
        <f t="shared" ref="B133" si="28">SUM(B134:B138)</f>
        <v>344150</v>
      </c>
    </row>
    <row r="134" spans="1:2" x14ac:dyDescent="0.2">
      <c r="A134" s="8" t="s">
        <v>169</v>
      </c>
      <c r="B134" s="22"/>
    </row>
    <row r="135" spans="1:2" x14ac:dyDescent="0.2">
      <c r="A135" s="8" t="s">
        <v>170</v>
      </c>
      <c r="B135" s="22"/>
    </row>
    <row r="136" spans="1:2" x14ac:dyDescent="0.2">
      <c r="A136" s="8" t="s">
        <v>171</v>
      </c>
      <c r="B136" s="22"/>
    </row>
    <row r="137" spans="1:2" x14ac:dyDescent="0.2">
      <c r="A137" s="8" t="s">
        <v>90</v>
      </c>
      <c r="B137" s="22"/>
    </row>
    <row r="138" spans="1:2" x14ac:dyDescent="0.2">
      <c r="A138" s="8" t="s">
        <v>172</v>
      </c>
      <c r="B138" s="22">
        <v>344150</v>
      </c>
    </row>
    <row r="139" spans="1:2" x14ac:dyDescent="0.2">
      <c r="A139" s="10" t="s">
        <v>180</v>
      </c>
      <c r="B139" s="22"/>
    </row>
    <row r="140" spans="1:2" x14ac:dyDescent="0.2">
      <c r="A140" s="8" t="s">
        <v>181</v>
      </c>
      <c r="B140" s="28">
        <f t="shared" ref="B140" si="29">SUM(B141:B147)</f>
        <v>219169</v>
      </c>
    </row>
    <row r="141" spans="1:2" x14ac:dyDescent="0.2">
      <c r="A141" s="8" t="s">
        <v>182</v>
      </c>
      <c r="B141" s="22"/>
    </row>
    <row r="142" spans="1:2" x14ac:dyDescent="0.2">
      <c r="A142" s="8" t="s">
        <v>183</v>
      </c>
      <c r="B142" s="22"/>
    </row>
    <row r="143" spans="1:2" x14ac:dyDescent="0.2">
      <c r="A143" s="8" t="s">
        <v>184</v>
      </c>
      <c r="B143" s="22">
        <v>50731</v>
      </c>
    </row>
    <row r="144" spans="1:2" x14ac:dyDescent="0.2">
      <c r="A144" s="8" t="s">
        <v>185</v>
      </c>
      <c r="B144" s="22">
        <v>61581</v>
      </c>
    </row>
    <row r="145" spans="1:2" x14ac:dyDescent="0.2">
      <c r="A145" s="8" t="s">
        <v>186</v>
      </c>
      <c r="B145" s="22"/>
    </row>
    <row r="146" spans="1:2" x14ac:dyDescent="0.2">
      <c r="A146" s="8" t="s">
        <v>187</v>
      </c>
      <c r="B146" s="22">
        <v>106857</v>
      </c>
    </row>
    <row r="147" spans="1:2" x14ac:dyDescent="0.2">
      <c r="A147" s="8" t="s">
        <v>188</v>
      </c>
      <c r="B147" s="22"/>
    </row>
    <row r="148" spans="1:2" x14ac:dyDescent="0.2">
      <c r="A148" s="8" t="s">
        <v>114</v>
      </c>
      <c r="B148" s="22">
        <v>600</v>
      </c>
    </row>
    <row r="149" spans="1:2" s="16" customFormat="1" ht="20.25" customHeight="1" x14ac:dyDescent="0.2">
      <c r="A149" s="19" t="s">
        <v>189</v>
      </c>
      <c r="B149" s="31">
        <f t="shared" ref="B149" si="30">B73+B115+B130</f>
        <v>12277731</v>
      </c>
    </row>
    <row r="150" spans="1:2" s="1" customFormat="1" x14ac:dyDescent="0.2"/>
    <row r="151" spans="1:2" s="1" customFormat="1" ht="21.75" customHeight="1" x14ac:dyDescent="0.2">
      <c r="A151" s="38" t="s">
        <v>0</v>
      </c>
      <c r="B151" s="39"/>
    </row>
    <row r="152" spans="1:2" s="4" customFormat="1" ht="19.5" customHeight="1" x14ac:dyDescent="0.2">
      <c r="A152" s="3" t="s">
        <v>1</v>
      </c>
      <c r="B152" s="2"/>
    </row>
    <row r="153" spans="1:2" s="7" customFormat="1" x14ac:dyDescent="0.2">
      <c r="A153" s="5" t="s">
        <v>2</v>
      </c>
      <c r="B153" s="6">
        <f t="shared" ref="B153" si="31">B154+B155</f>
        <v>623779</v>
      </c>
    </row>
    <row r="154" spans="1:2" s="1" customFormat="1" x14ac:dyDescent="0.2">
      <c r="A154" s="8" t="s">
        <v>3</v>
      </c>
      <c r="B154" s="9"/>
    </row>
    <row r="155" spans="1:2" s="1" customFormat="1" ht="10.5" customHeight="1" x14ac:dyDescent="0.2">
      <c r="A155" s="10" t="s">
        <v>4</v>
      </c>
      <c r="B155" s="9">
        <v>623779</v>
      </c>
    </row>
    <row r="156" spans="1:2" s="7" customFormat="1" ht="9.75" customHeight="1" x14ac:dyDescent="0.2">
      <c r="A156" s="11" t="s">
        <v>5</v>
      </c>
      <c r="B156" s="12"/>
    </row>
    <row r="157" spans="1:2" s="7" customFormat="1" x14ac:dyDescent="0.2">
      <c r="A157" s="5" t="s">
        <v>6</v>
      </c>
      <c r="B157" s="12"/>
    </row>
    <row r="158" spans="1:2" s="7" customFormat="1" x14ac:dyDescent="0.2">
      <c r="A158" s="5" t="s">
        <v>7</v>
      </c>
      <c r="B158" s="6">
        <f t="shared" ref="B158" si="32">B159+B160+B161+B162</f>
        <v>0</v>
      </c>
    </row>
    <row r="159" spans="1:2" s="1" customFormat="1" x14ac:dyDescent="0.2">
      <c r="A159" s="8" t="s">
        <v>8</v>
      </c>
      <c r="B159" s="9"/>
    </row>
    <row r="160" spans="1:2" s="1" customFormat="1" x14ac:dyDescent="0.2">
      <c r="A160" s="10" t="s">
        <v>9</v>
      </c>
      <c r="B160" s="9"/>
    </row>
    <row r="161" spans="1:2" s="1" customFormat="1" x14ac:dyDescent="0.2">
      <c r="A161" s="8" t="s">
        <v>10</v>
      </c>
      <c r="B161" s="9"/>
    </row>
    <row r="162" spans="1:2" s="1" customFormat="1" ht="12" customHeight="1" x14ac:dyDescent="0.2">
      <c r="A162" s="10" t="s">
        <v>11</v>
      </c>
      <c r="B162" s="9"/>
    </row>
    <row r="163" spans="1:2" s="7" customFormat="1" x14ac:dyDescent="0.2">
      <c r="A163" s="5" t="s">
        <v>12</v>
      </c>
      <c r="B163" s="6">
        <f t="shared" ref="B163" si="33">B164+B165</f>
        <v>521456</v>
      </c>
    </row>
    <row r="164" spans="1:2" s="1" customFormat="1" x14ac:dyDescent="0.2">
      <c r="A164" s="10" t="s">
        <v>13</v>
      </c>
      <c r="B164" s="9">
        <v>3523</v>
      </c>
    </row>
    <row r="165" spans="1:2" s="1" customFormat="1" ht="11.25" customHeight="1" x14ac:dyDescent="0.2">
      <c r="A165" s="10" t="s">
        <v>14</v>
      </c>
      <c r="B165" s="13">
        <f t="shared" ref="B165" si="34">SUM(B166:B171)</f>
        <v>517933</v>
      </c>
    </row>
    <row r="166" spans="1:2" s="1" customFormat="1" ht="11.25" customHeight="1" x14ac:dyDescent="0.2">
      <c r="A166" s="10" t="s">
        <v>15</v>
      </c>
      <c r="B166" s="9">
        <v>462400</v>
      </c>
    </row>
    <row r="167" spans="1:2" s="1" customFormat="1" ht="22.5" customHeight="1" x14ac:dyDescent="0.2">
      <c r="A167" s="10" t="s">
        <v>16</v>
      </c>
      <c r="B167" s="9">
        <v>36083</v>
      </c>
    </row>
    <row r="168" spans="1:2" s="1" customFormat="1" ht="11.25" customHeight="1" x14ac:dyDescent="0.2">
      <c r="A168" s="10" t="s">
        <v>17</v>
      </c>
      <c r="B168" s="9"/>
    </row>
    <row r="169" spans="1:2" s="1" customFormat="1" ht="11.25" customHeight="1" x14ac:dyDescent="0.2">
      <c r="A169" s="10" t="s">
        <v>18</v>
      </c>
      <c r="B169" s="9"/>
    </row>
    <row r="170" spans="1:2" s="1" customFormat="1" ht="11.25" customHeight="1" x14ac:dyDescent="0.2">
      <c r="A170" s="10" t="s">
        <v>19</v>
      </c>
      <c r="B170" s="9">
        <v>19450</v>
      </c>
    </row>
    <row r="171" spans="1:2" s="1" customFormat="1" ht="11.25" customHeight="1" x14ac:dyDescent="0.2">
      <c r="A171" s="10" t="s">
        <v>20</v>
      </c>
      <c r="B171" s="9"/>
    </row>
    <row r="172" spans="1:2" s="7" customFormat="1" x14ac:dyDescent="0.2">
      <c r="A172" s="11" t="s">
        <v>21</v>
      </c>
      <c r="B172" s="6">
        <f t="shared" ref="B172" si="35">B173+B174+B175</f>
        <v>-794300</v>
      </c>
    </row>
    <row r="173" spans="1:2" s="1" customFormat="1" x14ac:dyDescent="0.2">
      <c r="A173" s="10" t="s">
        <v>22</v>
      </c>
      <c r="B173" s="9">
        <v>-604239</v>
      </c>
    </row>
    <row r="174" spans="1:2" s="1" customFormat="1" x14ac:dyDescent="0.2">
      <c r="A174" s="10" t="s">
        <v>23</v>
      </c>
      <c r="B174" s="9">
        <v>-190061</v>
      </c>
    </row>
    <row r="175" spans="1:2" s="1" customFormat="1" x14ac:dyDescent="0.2">
      <c r="A175" s="10" t="s">
        <v>24</v>
      </c>
      <c r="B175" s="9"/>
    </row>
    <row r="176" spans="1:2" s="7" customFormat="1" x14ac:dyDescent="0.2">
      <c r="A176" s="11" t="s">
        <v>25</v>
      </c>
      <c r="B176" s="6">
        <f t="shared" ref="B176" si="36">B177+B178+B179+B180+B181</f>
        <v>-388090</v>
      </c>
    </row>
    <row r="177" spans="1:2" s="1" customFormat="1" x14ac:dyDescent="0.2">
      <c r="A177" s="10" t="s">
        <v>26</v>
      </c>
      <c r="B177" s="9">
        <v>-366061</v>
      </c>
    </row>
    <row r="178" spans="1:2" s="1" customFormat="1" x14ac:dyDescent="0.2">
      <c r="A178" s="10" t="s">
        <v>27</v>
      </c>
      <c r="B178" s="9">
        <v>-24780</v>
      </c>
    </row>
    <row r="179" spans="1:2" s="1" customFormat="1" ht="12" customHeight="1" x14ac:dyDescent="0.2">
      <c r="A179" s="10" t="s">
        <v>28</v>
      </c>
      <c r="B179" s="9">
        <v>2751</v>
      </c>
    </row>
    <row r="180" spans="1:2" s="1" customFormat="1" x14ac:dyDescent="0.2">
      <c r="A180" s="10" t="s">
        <v>29</v>
      </c>
      <c r="B180" s="9"/>
    </row>
    <row r="181" spans="1:2" s="1" customFormat="1" x14ac:dyDescent="0.2">
      <c r="A181" s="10" t="s">
        <v>30</v>
      </c>
      <c r="B181" s="9"/>
    </row>
    <row r="182" spans="1:2" s="7" customFormat="1" x14ac:dyDescent="0.2">
      <c r="A182" s="11" t="s">
        <v>31</v>
      </c>
      <c r="B182" s="12">
        <v>-512301</v>
      </c>
    </row>
    <row r="183" spans="1:2" s="7" customFormat="1" x14ac:dyDescent="0.2">
      <c r="A183" s="11" t="s">
        <v>32</v>
      </c>
      <c r="B183" s="6">
        <f t="shared" ref="B183" si="37">SUM(B184:B189)</f>
        <v>395101</v>
      </c>
    </row>
    <row r="184" spans="1:2" s="1" customFormat="1" x14ac:dyDescent="0.2">
      <c r="A184" s="10" t="s">
        <v>33</v>
      </c>
      <c r="B184" s="9">
        <v>204186</v>
      </c>
    </row>
    <row r="185" spans="1:2" s="1" customFormat="1" x14ac:dyDescent="0.2">
      <c r="A185" s="10" t="s">
        <v>34</v>
      </c>
      <c r="B185" s="9"/>
    </row>
    <row r="186" spans="1:2" s="1" customFormat="1" x14ac:dyDescent="0.2">
      <c r="A186" s="10" t="s">
        <v>35</v>
      </c>
      <c r="B186" s="9"/>
    </row>
    <row r="187" spans="1:2" s="1" customFormat="1" x14ac:dyDescent="0.2">
      <c r="A187" s="10" t="s">
        <v>36</v>
      </c>
      <c r="B187" s="9">
        <v>190915</v>
      </c>
    </row>
    <row r="188" spans="1:2" s="1" customFormat="1" x14ac:dyDescent="0.2">
      <c r="A188" s="10" t="s">
        <v>37</v>
      </c>
      <c r="B188" s="9"/>
    </row>
    <row r="189" spans="1:2" s="1" customFormat="1" x14ac:dyDescent="0.2">
      <c r="A189" s="10" t="s">
        <v>38</v>
      </c>
      <c r="B189" s="9"/>
    </row>
    <row r="190" spans="1:2" s="7" customFormat="1" x14ac:dyDescent="0.2">
      <c r="A190" s="11" t="s">
        <v>39</v>
      </c>
      <c r="B190" s="12"/>
    </row>
    <row r="191" spans="1:2" s="7" customFormat="1" x14ac:dyDescent="0.2">
      <c r="A191" s="11" t="s">
        <v>40</v>
      </c>
      <c r="B191" s="6">
        <f t="shared" ref="B191" si="38">B192+B193</f>
        <v>73166</v>
      </c>
    </row>
    <row r="192" spans="1:2" s="1" customFormat="1" x14ac:dyDescent="0.2">
      <c r="A192" s="10" t="s">
        <v>41</v>
      </c>
      <c r="B192" s="9"/>
    </row>
    <row r="193" spans="1:2" s="1" customFormat="1" x14ac:dyDescent="0.2">
      <c r="A193" s="10" t="s">
        <v>42</v>
      </c>
      <c r="B193" s="9">
        <v>73166</v>
      </c>
    </row>
    <row r="194" spans="1:2" s="7" customFormat="1" x14ac:dyDescent="0.2">
      <c r="A194" s="11" t="s">
        <v>43</v>
      </c>
      <c r="B194" s="6">
        <f t="shared" ref="B194" si="39">B195+B196</f>
        <v>0</v>
      </c>
    </row>
    <row r="195" spans="1:2" s="1" customFormat="1" x14ac:dyDescent="0.2">
      <c r="A195" s="10" t="s">
        <v>44</v>
      </c>
      <c r="B195" s="9">
        <v>0</v>
      </c>
    </row>
    <row r="196" spans="1:2" s="1" customFormat="1" x14ac:dyDescent="0.2">
      <c r="A196" s="10" t="s">
        <v>45</v>
      </c>
      <c r="B196" s="9"/>
    </row>
    <row r="197" spans="1:2" s="1" customFormat="1" ht="22.5" x14ac:dyDescent="0.2">
      <c r="A197" s="14" t="s">
        <v>46</v>
      </c>
      <c r="B197" s="15">
        <f t="shared" ref="B197" si="40">B153+B156+B157+B158+B163+B172+B176+B182+B183+B190+B191+B194</f>
        <v>-81189</v>
      </c>
    </row>
    <row r="198" spans="1:2" s="1" customFormat="1" x14ac:dyDescent="0.2">
      <c r="A198" s="10" t="s">
        <v>47</v>
      </c>
      <c r="B198" s="13">
        <f t="shared" ref="B198" si="41">B199+B202</f>
        <v>23911</v>
      </c>
    </row>
    <row r="199" spans="1:2" s="1" customFormat="1" x14ac:dyDescent="0.2">
      <c r="A199" s="10" t="s">
        <v>48</v>
      </c>
      <c r="B199" s="13">
        <f t="shared" ref="B199" si="42">B200+B201</f>
        <v>0</v>
      </c>
    </row>
    <row r="200" spans="1:2" s="1" customFormat="1" x14ac:dyDescent="0.2">
      <c r="A200" s="10" t="s">
        <v>49</v>
      </c>
      <c r="B200" s="9"/>
    </row>
    <row r="201" spans="1:2" s="1" customFormat="1" x14ac:dyDescent="0.2">
      <c r="A201" s="10" t="s">
        <v>50</v>
      </c>
      <c r="B201" s="9"/>
    </row>
    <row r="202" spans="1:2" s="1" customFormat="1" x14ac:dyDescent="0.2">
      <c r="A202" s="10" t="s">
        <v>51</v>
      </c>
      <c r="B202" s="13">
        <f t="shared" ref="B202" si="43">B203+B204</f>
        <v>23911</v>
      </c>
    </row>
    <row r="203" spans="1:2" s="1" customFormat="1" x14ac:dyDescent="0.2">
      <c r="A203" s="10" t="s">
        <v>52</v>
      </c>
      <c r="B203" s="9"/>
    </row>
    <row r="204" spans="1:2" s="1" customFormat="1" x14ac:dyDescent="0.2">
      <c r="A204" s="10" t="s">
        <v>53</v>
      </c>
      <c r="B204" s="9">
        <v>23911</v>
      </c>
    </row>
    <row r="205" spans="1:2" s="1" customFormat="1" x14ac:dyDescent="0.2">
      <c r="A205" s="10" t="s">
        <v>54</v>
      </c>
      <c r="B205" s="13">
        <f t="shared" ref="B205" si="44">B206+B207+B208</f>
        <v>0</v>
      </c>
    </row>
    <row r="206" spans="1:2" s="1" customFormat="1" x14ac:dyDescent="0.2">
      <c r="A206" s="10" t="s">
        <v>55</v>
      </c>
      <c r="B206" s="9"/>
    </row>
    <row r="207" spans="1:2" s="1" customFormat="1" x14ac:dyDescent="0.2">
      <c r="A207" s="10" t="s">
        <v>56</v>
      </c>
      <c r="B207" s="9"/>
    </row>
    <row r="208" spans="1:2" s="1" customFormat="1" x14ac:dyDescent="0.2">
      <c r="A208" s="10" t="s">
        <v>57</v>
      </c>
      <c r="B208" s="9"/>
    </row>
    <row r="209" spans="1:2" s="1" customFormat="1" x14ac:dyDescent="0.2">
      <c r="A209" s="10" t="s">
        <v>58</v>
      </c>
      <c r="B209" s="13">
        <f t="shared" ref="B209" si="45">B210+B211</f>
        <v>0</v>
      </c>
    </row>
    <row r="210" spans="1:2" s="1" customFormat="1" x14ac:dyDescent="0.2">
      <c r="A210" s="10" t="s">
        <v>59</v>
      </c>
      <c r="B210" s="9"/>
    </row>
    <row r="211" spans="1:2" s="1" customFormat="1" ht="12" customHeight="1" x14ac:dyDescent="0.2">
      <c r="A211" s="10" t="s">
        <v>60</v>
      </c>
      <c r="B211" s="9"/>
    </row>
    <row r="212" spans="1:2" s="1" customFormat="1" x14ac:dyDescent="0.2">
      <c r="A212" s="10" t="s">
        <v>61</v>
      </c>
      <c r="B212" s="9"/>
    </row>
    <row r="213" spans="1:2" s="1" customFormat="1" ht="12.75" customHeight="1" x14ac:dyDescent="0.2">
      <c r="A213" s="10" t="s">
        <v>62</v>
      </c>
      <c r="B213" s="13">
        <f t="shared" ref="B213" si="46">B214+B215</f>
        <v>0</v>
      </c>
    </row>
    <row r="214" spans="1:2" s="1" customFormat="1" x14ac:dyDescent="0.2">
      <c r="A214" s="10" t="s">
        <v>41</v>
      </c>
      <c r="B214" s="9"/>
    </row>
    <row r="215" spans="1:2" s="1" customFormat="1" x14ac:dyDescent="0.2">
      <c r="A215" s="10" t="s">
        <v>42</v>
      </c>
      <c r="B215" s="9">
        <v>0</v>
      </c>
    </row>
    <row r="216" spans="1:2" s="1" customFormat="1" ht="15" customHeight="1" x14ac:dyDescent="0.2">
      <c r="A216" s="14" t="s">
        <v>63</v>
      </c>
      <c r="B216" s="15">
        <f t="shared" ref="B216" si="47">B198+B205+B209+B212+B213</f>
        <v>23911</v>
      </c>
    </row>
    <row r="217" spans="1:2" s="1" customFormat="1" ht="18.75" customHeight="1" x14ac:dyDescent="0.2">
      <c r="A217" s="14" t="s">
        <v>64</v>
      </c>
      <c r="B217" s="15">
        <f t="shared" ref="B217" si="48">B197+B216</f>
        <v>-57278</v>
      </c>
    </row>
    <row r="218" spans="1:2" s="1" customFormat="1" x14ac:dyDescent="0.2">
      <c r="A218" s="10" t="s">
        <v>65</v>
      </c>
      <c r="B218" s="9"/>
    </row>
    <row r="219" spans="1:2" s="1" customFormat="1" ht="22.5" x14ac:dyDescent="0.2">
      <c r="A219" s="14" t="s">
        <v>66</v>
      </c>
      <c r="B219" s="15">
        <f t="shared" ref="B219" si="49">B217+B218</f>
        <v>-57278</v>
      </c>
    </row>
    <row r="220" spans="1:2" s="1" customFormat="1" x14ac:dyDescent="0.2">
      <c r="A220" s="11" t="s">
        <v>67</v>
      </c>
      <c r="B220" s="9"/>
    </row>
    <row r="221" spans="1:2" s="1" customFormat="1" ht="22.5" x14ac:dyDescent="0.2">
      <c r="A221" s="10" t="s">
        <v>68</v>
      </c>
      <c r="B221" s="9"/>
    </row>
    <row r="222" spans="1:2" s="1" customFormat="1" ht="19.5" customHeight="1" x14ac:dyDescent="0.2">
      <c r="A222" s="14" t="s">
        <v>69</v>
      </c>
      <c r="B222" s="15">
        <f t="shared" ref="B222" si="50">B219+B221</f>
        <v>-57278</v>
      </c>
    </row>
  </sheetData>
  <mergeCells count="2">
    <mergeCell ref="A71:A72"/>
    <mergeCell ref="B71:B72"/>
  </mergeCells>
  <dataValidations count="3">
    <dataValidation type="whole" allowBlank="1" showInputMessage="1" showErrorMessage="1" error="Sólo datos con decimales" sqref="IS73:IX149 SO73:ST149 ACK73:ACP149 AMG73:AML149 AWC73:AWH149 BFY73:BGD149 BPU73:BPZ149 BZQ73:BZV149 CJM73:CJR149 CTI73:CTN149 DDE73:DDJ149 DNA73:DNF149 DWW73:DXB149 EGS73:EGX149 EQO73:EQT149 FAK73:FAP149 FKG73:FKL149 FUC73:FUH149 GDY73:GED149 GNU73:GNZ149 GXQ73:GXV149 HHM73:HHR149 HRI73:HRN149 IBE73:IBJ149 ILA73:ILF149 IUW73:IVB149 JES73:JEX149 JOO73:JOT149 JYK73:JYP149 KIG73:KIL149 KSC73:KSH149 LBY73:LCD149 LLU73:LLZ149 LVQ73:LVV149 MFM73:MFR149 MPI73:MPN149 MZE73:MZJ149 NJA73:NJF149 NSW73:NTB149 OCS73:OCX149 OMO73:OMT149 OWK73:OWP149 PGG73:PGL149 PQC73:PQH149 PZY73:QAD149 QJU73:QJZ149 QTQ73:QTV149 RDM73:RDR149 RNI73:RNN149 RXE73:RXJ149 SHA73:SHF149 SQW73:SRB149 TAS73:TAX149 TKO73:TKT149 TUK73:TUP149 UEG73:UEL149 UOC73:UOH149 UXY73:UYD149 VHU73:VHZ149 VRQ73:VRV149 WBM73:WBR149 WLI73:WLN149 WVE73:WVJ149 WVE983171:WVJ983247 IS65667:IX65743 SO65667:ST65743 ACK65667:ACP65743 AMG65667:AML65743 AWC65667:AWH65743 BFY65667:BGD65743 BPU65667:BPZ65743 BZQ65667:BZV65743 CJM65667:CJR65743 CTI65667:CTN65743 DDE65667:DDJ65743 DNA65667:DNF65743 DWW65667:DXB65743 EGS65667:EGX65743 EQO65667:EQT65743 FAK65667:FAP65743 FKG65667:FKL65743 FUC65667:FUH65743 GDY65667:GED65743 GNU65667:GNZ65743 GXQ65667:GXV65743 HHM65667:HHR65743 HRI65667:HRN65743 IBE65667:IBJ65743 ILA65667:ILF65743 IUW65667:IVB65743 JES65667:JEX65743 JOO65667:JOT65743 JYK65667:JYP65743 KIG65667:KIL65743 KSC65667:KSH65743 LBY65667:LCD65743 LLU65667:LLZ65743 LVQ65667:LVV65743 MFM65667:MFR65743 MPI65667:MPN65743 MZE65667:MZJ65743 NJA65667:NJF65743 NSW65667:NTB65743 OCS65667:OCX65743 OMO65667:OMT65743 OWK65667:OWP65743 PGG65667:PGL65743 PQC65667:PQH65743 PZY65667:QAD65743 QJU65667:QJZ65743 QTQ65667:QTV65743 RDM65667:RDR65743 RNI65667:RNN65743 RXE65667:RXJ65743 SHA65667:SHF65743 SQW65667:SRB65743 TAS65667:TAX65743 TKO65667:TKT65743 TUK65667:TUP65743 UEG65667:UEL65743 UOC65667:UOH65743 UXY65667:UYD65743 VHU65667:VHZ65743 VRQ65667:VRV65743 WBM65667:WBR65743 WLI65667:WLN65743 WVE65667:WVJ65743 IS131203:IX131279 SO131203:ST131279 ACK131203:ACP131279 AMG131203:AML131279 AWC131203:AWH131279 BFY131203:BGD131279 BPU131203:BPZ131279 BZQ131203:BZV131279 CJM131203:CJR131279 CTI131203:CTN131279 DDE131203:DDJ131279 DNA131203:DNF131279 DWW131203:DXB131279 EGS131203:EGX131279 EQO131203:EQT131279 FAK131203:FAP131279 FKG131203:FKL131279 FUC131203:FUH131279 GDY131203:GED131279 GNU131203:GNZ131279 GXQ131203:GXV131279 HHM131203:HHR131279 HRI131203:HRN131279 IBE131203:IBJ131279 ILA131203:ILF131279 IUW131203:IVB131279 JES131203:JEX131279 JOO131203:JOT131279 JYK131203:JYP131279 KIG131203:KIL131279 KSC131203:KSH131279 LBY131203:LCD131279 LLU131203:LLZ131279 LVQ131203:LVV131279 MFM131203:MFR131279 MPI131203:MPN131279 MZE131203:MZJ131279 NJA131203:NJF131279 NSW131203:NTB131279 OCS131203:OCX131279 OMO131203:OMT131279 OWK131203:OWP131279 PGG131203:PGL131279 PQC131203:PQH131279 PZY131203:QAD131279 QJU131203:QJZ131279 QTQ131203:QTV131279 RDM131203:RDR131279 RNI131203:RNN131279 RXE131203:RXJ131279 SHA131203:SHF131279 SQW131203:SRB131279 TAS131203:TAX131279 TKO131203:TKT131279 TUK131203:TUP131279 UEG131203:UEL131279 UOC131203:UOH131279 UXY131203:UYD131279 VHU131203:VHZ131279 VRQ131203:VRV131279 WBM131203:WBR131279 WLI131203:WLN131279 WVE131203:WVJ131279 IS196739:IX196815 SO196739:ST196815 ACK196739:ACP196815 AMG196739:AML196815 AWC196739:AWH196815 BFY196739:BGD196815 BPU196739:BPZ196815 BZQ196739:BZV196815 CJM196739:CJR196815 CTI196739:CTN196815 DDE196739:DDJ196815 DNA196739:DNF196815 DWW196739:DXB196815 EGS196739:EGX196815 EQO196739:EQT196815 FAK196739:FAP196815 FKG196739:FKL196815 FUC196739:FUH196815 GDY196739:GED196815 GNU196739:GNZ196815 GXQ196739:GXV196815 HHM196739:HHR196815 HRI196739:HRN196815 IBE196739:IBJ196815 ILA196739:ILF196815 IUW196739:IVB196815 JES196739:JEX196815 JOO196739:JOT196815 JYK196739:JYP196815 KIG196739:KIL196815 KSC196739:KSH196815 LBY196739:LCD196815 LLU196739:LLZ196815 LVQ196739:LVV196815 MFM196739:MFR196815 MPI196739:MPN196815 MZE196739:MZJ196815 NJA196739:NJF196815 NSW196739:NTB196815 OCS196739:OCX196815 OMO196739:OMT196815 OWK196739:OWP196815 PGG196739:PGL196815 PQC196739:PQH196815 PZY196739:QAD196815 QJU196739:QJZ196815 QTQ196739:QTV196815 RDM196739:RDR196815 RNI196739:RNN196815 RXE196739:RXJ196815 SHA196739:SHF196815 SQW196739:SRB196815 TAS196739:TAX196815 TKO196739:TKT196815 TUK196739:TUP196815 UEG196739:UEL196815 UOC196739:UOH196815 UXY196739:UYD196815 VHU196739:VHZ196815 VRQ196739:VRV196815 WBM196739:WBR196815 WLI196739:WLN196815 WVE196739:WVJ196815 IS262275:IX262351 SO262275:ST262351 ACK262275:ACP262351 AMG262275:AML262351 AWC262275:AWH262351 BFY262275:BGD262351 BPU262275:BPZ262351 BZQ262275:BZV262351 CJM262275:CJR262351 CTI262275:CTN262351 DDE262275:DDJ262351 DNA262275:DNF262351 DWW262275:DXB262351 EGS262275:EGX262351 EQO262275:EQT262351 FAK262275:FAP262351 FKG262275:FKL262351 FUC262275:FUH262351 GDY262275:GED262351 GNU262275:GNZ262351 GXQ262275:GXV262351 HHM262275:HHR262351 HRI262275:HRN262351 IBE262275:IBJ262351 ILA262275:ILF262351 IUW262275:IVB262351 JES262275:JEX262351 JOO262275:JOT262351 JYK262275:JYP262351 KIG262275:KIL262351 KSC262275:KSH262351 LBY262275:LCD262351 LLU262275:LLZ262351 LVQ262275:LVV262351 MFM262275:MFR262351 MPI262275:MPN262351 MZE262275:MZJ262351 NJA262275:NJF262351 NSW262275:NTB262351 OCS262275:OCX262351 OMO262275:OMT262351 OWK262275:OWP262351 PGG262275:PGL262351 PQC262275:PQH262351 PZY262275:QAD262351 QJU262275:QJZ262351 QTQ262275:QTV262351 RDM262275:RDR262351 RNI262275:RNN262351 RXE262275:RXJ262351 SHA262275:SHF262351 SQW262275:SRB262351 TAS262275:TAX262351 TKO262275:TKT262351 TUK262275:TUP262351 UEG262275:UEL262351 UOC262275:UOH262351 UXY262275:UYD262351 VHU262275:VHZ262351 VRQ262275:VRV262351 WBM262275:WBR262351 WLI262275:WLN262351 WVE262275:WVJ262351 IS327811:IX327887 SO327811:ST327887 ACK327811:ACP327887 AMG327811:AML327887 AWC327811:AWH327887 BFY327811:BGD327887 BPU327811:BPZ327887 BZQ327811:BZV327887 CJM327811:CJR327887 CTI327811:CTN327887 DDE327811:DDJ327887 DNA327811:DNF327887 DWW327811:DXB327887 EGS327811:EGX327887 EQO327811:EQT327887 FAK327811:FAP327887 FKG327811:FKL327887 FUC327811:FUH327887 GDY327811:GED327887 GNU327811:GNZ327887 GXQ327811:GXV327887 HHM327811:HHR327887 HRI327811:HRN327887 IBE327811:IBJ327887 ILA327811:ILF327887 IUW327811:IVB327887 JES327811:JEX327887 JOO327811:JOT327887 JYK327811:JYP327887 KIG327811:KIL327887 KSC327811:KSH327887 LBY327811:LCD327887 LLU327811:LLZ327887 LVQ327811:LVV327887 MFM327811:MFR327887 MPI327811:MPN327887 MZE327811:MZJ327887 NJA327811:NJF327887 NSW327811:NTB327887 OCS327811:OCX327887 OMO327811:OMT327887 OWK327811:OWP327887 PGG327811:PGL327887 PQC327811:PQH327887 PZY327811:QAD327887 QJU327811:QJZ327887 QTQ327811:QTV327887 RDM327811:RDR327887 RNI327811:RNN327887 RXE327811:RXJ327887 SHA327811:SHF327887 SQW327811:SRB327887 TAS327811:TAX327887 TKO327811:TKT327887 TUK327811:TUP327887 UEG327811:UEL327887 UOC327811:UOH327887 UXY327811:UYD327887 VHU327811:VHZ327887 VRQ327811:VRV327887 WBM327811:WBR327887 WLI327811:WLN327887 WVE327811:WVJ327887 IS393347:IX393423 SO393347:ST393423 ACK393347:ACP393423 AMG393347:AML393423 AWC393347:AWH393423 BFY393347:BGD393423 BPU393347:BPZ393423 BZQ393347:BZV393423 CJM393347:CJR393423 CTI393347:CTN393423 DDE393347:DDJ393423 DNA393347:DNF393423 DWW393347:DXB393423 EGS393347:EGX393423 EQO393347:EQT393423 FAK393347:FAP393423 FKG393347:FKL393423 FUC393347:FUH393423 GDY393347:GED393423 GNU393347:GNZ393423 GXQ393347:GXV393423 HHM393347:HHR393423 HRI393347:HRN393423 IBE393347:IBJ393423 ILA393347:ILF393423 IUW393347:IVB393423 JES393347:JEX393423 JOO393347:JOT393423 JYK393347:JYP393423 KIG393347:KIL393423 KSC393347:KSH393423 LBY393347:LCD393423 LLU393347:LLZ393423 LVQ393347:LVV393423 MFM393347:MFR393423 MPI393347:MPN393423 MZE393347:MZJ393423 NJA393347:NJF393423 NSW393347:NTB393423 OCS393347:OCX393423 OMO393347:OMT393423 OWK393347:OWP393423 PGG393347:PGL393423 PQC393347:PQH393423 PZY393347:QAD393423 QJU393347:QJZ393423 QTQ393347:QTV393423 RDM393347:RDR393423 RNI393347:RNN393423 RXE393347:RXJ393423 SHA393347:SHF393423 SQW393347:SRB393423 TAS393347:TAX393423 TKO393347:TKT393423 TUK393347:TUP393423 UEG393347:UEL393423 UOC393347:UOH393423 UXY393347:UYD393423 VHU393347:VHZ393423 VRQ393347:VRV393423 WBM393347:WBR393423 WLI393347:WLN393423 WVE393347:WVJ393423 IS458883:IX458959 SO458883:ST458959 ACK458883:ACP458959 AMG458883:AML458959 AWC458883:AWH458959 BFY458883:BGD458959 BPU458883:BPZ458959 BZQ458883:BZV458959 CJM458883:CJR458959 CTI458883:CTN458959 DDE458883:DDJ458959 DNA458883:DNF458959 DWW458883:DXB458959 EGS458883:EGX458959 EQO458883:EQT458959 FAK458883:FAP458959 FKG458883:FKL458959 FUC458883:FUH458959 GDY458883:GED458959 GNU458883:GNZ458959 GXQ458883:GXV458959 HHM458883:HHR458959 HRI458883:HRN458959 IBE458883:IBJ458959 ILA458883:ILF458959 IUW458883:IVB458959 JES458883:JEX458959 JOO458883:JOT458959 JYK458883:JYP458959 KIG458883:KIL458959 KSC458883:KSH458959 LBY458883:LCD458959 LLU458883:LLZ458959 LVQ458883:LVV458959 MFM458883:MFR458959 MPI458883:MPN458959 MZE458883:MZJ458959 NJA458883:NJF458959 NSW458883:NTB458959 OCS458883:OCX458959 OMO458883:OMT458959 OWK458883:OWP458959 PGG458883:PGL458959 PQC458883:PQH458959 PZY458883:QAD458959 QJU458883:QJZ458959 QTQ458883:QTV458959 RDM458883:RDR458959 RNI458883:RNN458959 RXE458883:RXJ458959 SHA458883:SHF458959 SQW458883:SRB458959 TAS458883:TAX458959 TKO458883:TKT458959 TUK458883:TUP458959 UEG458883:UEL458959 UOC458883:UOH458959 UXY458883:UYD458959 VHU458883:VHZ458959 VRQ458883:VRV458959 WBM458883:WBR458959 WLI458883:WLN458959 WVE458883:WVJ458959 IS524419:IX524495 SO524419:ST524495 ACK524419:ACP524495 AMG524419:AML524495 AWC524419:AWH524495 BFY524419:BGD524495 BPU524419:BPZ524495 BZQ524419:BZV524495 CJM524419:CJR524495 CTI524419:CTN524495 DDE524419:DDJ524495 DNA524419:DNF524495 DWW524419:DXB524495 EGS524419:EGX524495 EQO524419:EQT524495 FAK524419:FAP524495 FKG524419:FKL524495 FUC524419:FUH524495 GDY524419:GED524495 GNU524419:GNZ524495 GXQ524419:GXV524495 HHM524419:HHR524495 HRI524419:HRN524495 IBE524419:IBJ524495 ILA524419:ILF524495 IUW524419:IVB524495 JES524419:JEX524495 JOO524419:JOT524495 JYK524419:JYP524495 KIG524419:KIL524495 KSC524419:KSH524495 LBY524419:LCD524495 LLU524419:LLZ524495 LVQ524419:LVV524495 MFM524419:MFR524495 MPI524419:MPN524495 MZE524419:MZJ524495 NJA524419:NJF524495 NSW524419:NTB524495 OCS524419:OCX524495 OMO524419:OMT524495 OWK524419:OWP524495 PGG524419:PGL524495 PQC524419:PQH524495 PZY524419:QAD524495 QJU524419:QJZ524495 QTQ524419:QTV524495 RDM524419:RDR524495 RNI524419:RNN524495 RXE524419:RXJ524495 SHA524419:SHF524495 SQW524419:SRB524495 TAS524419:TAX524495 TKO524419:TKT524495 TUK524419:TUP524495 UEG524419:UEL524495 UOC524419:UOH524495 UXY524419:UYD524495 VHU524419:VHZ524495 VRQ524419:VRV524495 WBM524419:WBR524495 WLI524419:WLN524495 WVE524419:WVJ524495 IS589955:IX590031 SO589955:ST590031 ACK589955:ACP590031 AMG589955:AML590031 AWC589955:AWH590031 BFY589955:BGD590031 BPU589955:BPZ590031 BZQ589955:BZV590031 CJM589955:CJR590031 CTI589955:CTN590031 DDE589955:DDJ590031 DNA589955:DNF590031 DWW589955:DXB590031 EGS589955:EGX590031 EQO589955:EQT590031 FAK589955:FAP590031 FKG589955:FKL590031 FUC589955:FUH590031 GDY589955:GED590031 GNU589955:GNZ590031 GXQ589955:GXV590031 HHM589955:HHR590031 HRI589955:HRN590031 IBE589955:IBJ590031 ILA589955:ILF590031 IUW589955:IVB590031 JES589955:JEX590031 JOO589955:JOT590031 JYK589955:JYP590031 KIG589955:KIL590031 KSC589955:KSH590031 LBY589955:LCD590031 LLU589955:LLZ590031 LVQ589955:LVV590031 MFM589955:MFR590031 MPI589955:MPN590031 MZE589955:MZJ590031 NJA589955:NJF590031 NSW589955:NTB590031 OCS589955:OCX590031 OMO589955:OMT590031 OWK589955:OWP590031 PGG589955:PGL590031 PQC589955:PQH590031 PZY589955:QAD590031 QJU589955:QJZ590031 QTQ589955:QTV590031 RDM589955:RDR590031 RNI589955:RNN590031 RXE589955:RXJ590031 SHA589955:SHF590031 SQW589955:SRB590031 TAS589955:TAX590031 TKO589955:TKT590031 TUK589955:TUP590031 UEG589955:UEL590031 UOC589955:UOH590031 UXY589955:UYD590031 VHU589955:VHZ590031 VRQ589955:VRV590031 WBM589955:WBR590031 WLI589955:WLN590031 WVE589955:WVJ590031 IS655491:IX655567 SO655491:ST655567 ACK655491:ACP655567 AMG655491:AML655567 AWC655491:AWH655567 BFY655491:BGD655567 BPU655491:BPZ655567 BZQ655491:BZV655567 CJM655491:CJR655567 CTI655491:CTN655567 DDE655491:DDJ655567 DNA655491:DNF655567 DWW655491:DXB655567 EGS655491:EGX655567 EQO655491:EQT655567 FAK655491:FAP655567 FKG655491:FKL655567 FUC655491:FUH655567 GDY655491:GED655567 GNU655491:GNZ655567 GXQ655491:GXV655567 HHM655491:HHR655567 HRI655491:HRN655567 IBE655491:IBJ655567 ILA655491:ILF655567 IUW655491:IVB655567 JES655491:JEX655567 JOO655491:JOT655567 JYK655491:JYP655567 KIG655491:KIL655567 KSC655491:KSH655567 LBY655491:LCD655567 LLU655491:LLZ655567 LVQ655491:LVV655567 MFM655491:MFR655567 MPI655491:MPN655567 MZE655491:MZJ655567 NJA655491:NJF655567 NSW655491:NTB655567 OCS655491:OCX655567 OMO655491:OMT655567 OWK655491:OWP655567 PGG655491:PGL655567 PQC655491:PQH655567 PZY655491:QAD655567 QJU655491:QJZ655567 QTQ655491:QTV655567 RDM655491:RDR655567 RNI655491:RNN655567 RXE655491:RXJ655567 SHA655491:SHF655567 SQW655491:SRB655567 TAS655491:TAX655567 TKO655491:TKT655567 TUK655491:TUP655567 UEG655491:UEL655567 UOC655491:UOH655567 UXY655491:UYD655567 VHU655491:VHZ655567 VRQ655491:VRV655567 WBM655491:WBR655567 WLI655491:WLN655567 WVE655491:WVJ655567 IS721027:IX721103 SO721027:ST721103 ACK721027:ACP721103 AMG721027:AML721103 AWC721027:AWH721103 BFY721027:BGD721103 BPU721027:BPZ721103 BZQ721027:BZV721103 CJM721027:CJR721103 CTI721027:CTN721103 DDE721027:DDJ721103 DNA721027:DNF721103 DWW721027:DXB721103 EGS721027:EGX721103 EQO721027:EQT721103 FAK721027:FAP721103 FKG721027:FKL721103 FUC721027:FUH721103 GDY721027:GED721103 GNU721027:GNZ721103 GXQ721027:GXV721103 HHM721027:HHR721103 HRI721027:HRN721103 IBE721027:IBJ721103 ILA721027:ILF721103 IUW721027:IVB721103 JES721027:JEX721103 JOO721027:JOT721103 JYK721027:JYP721103 KIG721027:KIL721103 KSC721027:KSH721103 LBY721027:LCD721103 LLU721027:LLZ721103 LVQ721027:LVV721103 MFM721027:MFR721103 MPI721027:MPN721103 MZE721027:MZJ721103 NJA721027:NJF721103 NSW721027:NTB721103 OCS721027:OCX721103 OMO721027:OMT721103 OWK721027:OWP721103 PGG721027:PGL721103 PQC721027:PQH721103 PZY721027:QAD721103 QJU721027:QJZ721103 QTQ721027:QTV721103 RDM721027:RDR721103 RNI721027:RNN721103 RXE721027:RXJ721103 SHA721027:SHF721103 SQW721027:SRB721103 TAS721027:TAX721103 TKO721027:TKT721103 TUK721027:TUP721103 UEG721027:UEL721103 UOC721027:UOH721103 UXY721027:UYD721103 VHU721027:VHZ721103 VRQ721027:VRV721103 WBM721027:WBR721103 WLI721027:WLN721103 WVE721027:WVJ721103 IS786563:IX786639 SO786563:ST786639 ACK786563:ACP786639 AMG786563:AML786639 AWC786563:AWH786639 BFY786563:BGD786639 BPU786563:BPZ786639 BZQ786563:BZV786639 CJM786563:CJR786639 CTI786563:CTN786639 DDE786563:DDJ786639 DNA786563:DNF786639 DWW786563:DXB786639 EGS786563:EGX786639 EQO786563:EQT786639 FAK786563:FAP786639 FKG786563:FKL786639 FUC786563:FUH786639 GDY786563:GED786639 GNU786563:GNZ786639 GXQ786563:GXV786639 HHM786563:HHR786639 HRI786563:HRN786639 IBE786563:IBJ786639 ILA786563:ILF786639 IUW786563:IVB786639 JES786563:JEX786639 JOO786563:JOT786639 JYK786563:JYP786639 KIG786563:KIL786639 KSC786563:KSH786639 LBY786563:LCD786639 LLU786563:LLZ786639 LVQ786563:LVV786639 MFM786563:MFR786639 MPI786563:MPN786639 MZE786563:MZJ786639 NJA786563:NJF786639 NSW786563:NTB786639 OCS786563:OCX786639 OMO786563:OMT786639 OWK786563:OWP786639 PGG786563:PGL786639 PQC786563:PQH786639 PZY786563:QAD786639 QJU786563:QJZ786639 QTQ786563:QTV786639 RDM786563:RDR786639 RNI786563:RNN786639 RXE786563:RXJ786639 SHA786563:SHF786639 SQW786563:SRB786639 TAS786563:TAX786639 TKO786563:TKT786639 TUK786563:TUP786639 UEG786563:UEL786639 UOC786563:UOH786639 UXY786563:UYD786639 VHU786563:VHZ786639 VRQ786563:VRV786639 WBM786563:WBR786639 WLI786563:WLN786639 WVE786563:WVJ786639 IS852099:IX852175 SO852099:ST852175 ACK852099:ACP852175 AMG852099:AML852175 AWC852099:AWH852175 BFY852099:BGD852175 BPU852099:BPZ852175 BZQ852099:BZV852175 CJM852099:CJR852175 CTI852099:CTN852175 DDE852099:DDJ852175 DNA852099:DNF852175 DWW852099:DXB852175 EGS852099:EGX852175 EQO852099:EQT852175 FAK852099:FAP852175 FKG852099:FKL852175 FUC852099:FUH852175 GDY852099:GED852175 GNU852099:GNZ852175 GXQ852099:GXV852175 HHM852099:HHR852175 HRI852099:HRN852175 IBE852099:IBJ852175 ILA852099:ILF852175 IUW852099:IVB852175 JES852099:JEX852175 JOO852099:JOT852175 JYK852099:JYP852175 KIG852099:KIL852175 KSC852099:KSH852175 LBY852099:LCD852175 LLU852099:LLZ852175 LVQ852099:LVV852175 MFM852099:MFR852175 MPI852099:MPN852175 MZE852099:MZJ852175 NJA852099:NJF852175 NSW852099:NTB852175 OCS852099:OCX852175 OMO852099:OMT852175 OWK852099:OWP852175 PGG852099:PGL852175 PQC852099:PQH852175 PZY852099:QAD852175 QJU852099:QJZ852175 QTQ852099:QTV852175 RDM852099:RDR852175 RNI852099:RNN852175 RXE852099:RXJ852175 SHA852099:SHF852175 SQW852099:SRB852175 TAS852099:TAX852175 TKO852099:TKT852175 TUK852099:TUP852175 UEG852099:UEL852175 UOC852099:UOH852175 UXY852099:UYD852175 VHU852099:VHZ852175 VRQ852099:VRV852175 WBM852099:WBR852175 WLI852099:WLN852175 WVE852099:WVJ852175 IS917635:IX917711 SO917635:ST917711 ACK917635:ACP917711 AMG917635:AML917711 AWC917635:AWH917711 BFY917635:BGD917711 BPU917635:BPZ917711 BZQ917635:BZV917711 CJM917635:CJR917711 CTI917635:CTN917711 DDE917635:DDJ917711 DNA917635:DNF917711 DWW917635:DXB917711 EGS917635:EGX917711 EQO917635:EQT917711 FAK917635:FAP917711 FKG917635:FKL917711 FUC917635:FUH917711 GDY917635:GED917711 GNU917635:GNZ917711 GXQ917635:GXV917711 HHM917635:HHR917711 HRI917635:HRN917711 IBE917635:IBJ917711 ILA917635:ILF917711 IUW917635:IVB917711 JES917635:JEX917711 JOO917635:JOT917711 JYK917635:JYP917711 KIG917635:KIL917711 KSC917635:KSH917711 LBY917635:LCD917711 LLU917635:LLZ917711 LVQ917635:LVV917711 MFM917635:MFR917711 MPI917635:MPN917711 MZE917635:MZJ917711 NJA917635:NJF917711 NSW917635:NTB917711 OCS917635:OCX917711 OMO917635:OMT917711 OWK917635:OWP917711 PGG917635:PGL917711 PQC917635:PQH917711 PZY917635:QAD917711 QJU917635:QJZ917711 QTQ917635:QTV917711 RDM917635:RDR917711 RNI917635:RNN917711 RXE917635:RXJ917711 SHA917635:SHF917711 SQW917635:SRB917711 TAS917635:TAX917711 TKO917635:TKT917711 TUK917635:TUP917711 UEG917635:UEL917711 UOC917635:UOH917711 UXY917635:UYD917711 VHU917635:VHZ917711 VRQ917635:VRV917711 WBM917635:WBR917711 WLI917635:WLN917711 WVE917635:WVJ917711 IS983171:IX983247 SO983171:ST983247 ACK983171:ACP983247 AMG983171:AML983247 AWC983171:AWH983247 BFY983171:BGD983247 BPU983171:BPZ983247 BZQ983171:BZV983247 CJM983171:CJR983247 CTI983171:CTN983247 DDE983171:DDJ983247 DNA983171:DNF983247 DWW983171:DXB983247 EGS983171:EGX983247 EQO983171:EQT983247 FAK983171:FAP983247 FKG983171:FKL983247 FUC983171:FUH983247 GDY983171:GED983247 GNU983171:GNZ983247 GXQ983171:GXV983247 HHM983171:HHR983247 HRI983171:HRN983247 IBE983171:IBJ983247 ILA983171:ILF983247 IUW983171:IVB983247 JES983171:JEX983247 JOO983171:JOT983247 JYK983171:JYP983247 KIG983171:KIL983247 KSC983171:KSH983247 LBY983171:LCD983247 LLU983171:LLZ983247 LVQ983171:LVV983247 MFM983171:MFR983247 MPI983171:MPN983247 MZE983171:MZJ983247 NJA983171:NJF983247 NSW983171:NTB983247 OCS983171:OCX983247 OMO983171:OMT983247 OWK983171:OWP983247 PGG983171:PGL983247 PQC983171:PQH983247 PZY983171:QAD983247 QJU983171:QJZ983247 QTQ983171:QTV983247 RDM983171:RDR983247 RNI983171:RNN983247 RXE983171:RXJ983247 SHA983171:SHF983247 SQW983171:SRB983247 TAS983171:TAX983247 TKO983171:TKT983247 TUK983171:TUP983247 UEG983171:UEL983247 UOC983171:UOH983247 UXY983171:UYD983247 VHU983171:VHZ983247 VRQ983171:VRV983247 WBM983171:WBR983247 WLI983171:WLN983247 B73:B149 B983171:B983247 B917635:B917711 B852099:B852175 B786563:B786639 B721027:B721103 B655491:B655567 B589955:B590031 B524419:B524495 B458883:B458959 B393347:B393423 B327811:B327887 B262275:B262351 B196739:B196815 B131203:B131279 B65667:B65743">
      <formula1>-200000000000</formula1>
      <formula2>200000000000</formula2>
    </dataValidation>
    <dataValidation type="whole" allowBlank="1" showInputMessage="1" showErrorMessage="1" error="Sólo datos sin decimales" sqref="IS8:IX69 SO8:ST69 ACK8:ACP69 AMG8:AML69 AWC8:AWH69 BFY8:BGD69 BPU8:BPZ69 BZQ8:BZV69 CJM8:CJR69 CTI8:CTN69 DDE8:DDJ69 DNA8:DNF69 DWW8:DXB69 EGS8:EGX69 EQO8:EQT69 FAK8:FAP69 FKG8:FKL69 FUC8:FUH69 GDY8:GED69 GNU8:GNZ69 GXQ8:GXV69 HHM8:HHR69 HRI8:HRN69 IBE8:IBJ69 ILA8:ILF69 IUW8:IVB69 JES8:JEX69 JOO8:JOT69 JYK8:JYP69 KIG8:KIL69 KSC8:KSH69 LBY8:LCD69 LLU8:LLZ69 LVQ8:LVV69 MFM8:MFR69 MPI8:MPN69 MZE8:MZJ69 NJA8:NJF69 NSW8:NTB69 OCS8:OCX69 OMO8:OMT69 OWK8:OWP69 PGG8:PGL69 PQC8:PQH69 PZY8:QAD69 QJU8:QJZ69 QTQ8:QTV69 RDM8:RDR69 RNI8:RNN69 RXE8:RXJ69 SHA8:SHF69 SQW8:SRB69 TAS8:TAX69 TKO8:TKT69 TUK8:TUP69 UEG8:UEL69 UOC8:UOH69 UXY8:UYD69 VHU8:VHZ69 VRQ8:VRV69 WBM8:WBR69 WLI8:WLN69 WVE8:WVJ69 IS65596:IX65657 SO65596:ST65657 ACK65596:ACP65657 AMG65596:AML65657 AWC65596:AWH65657 BFY65596:BGD65657 BPU65596:BPZ65657 BZQ65596:BZV65657 CJM65596:CJR65657 CTI65596:CTN65657 DDE65596:DDJ65657 DNA65596:DNF65657 DWW65596:DXB65657 EGS65596:EGX65657 EQO65596:EQT65657 FAK65596:FAP65657 FKG65596:FKL65657 FUC65596:FUH65657 GDY65596:GED65657 GNU65596:GNZ65657 GXQ65596:GXV65657 HHM65596:HHR65657 HRI65596:HRN65657 IBE65596:IBJ65657 ILA65596:ILF65657 IUW65596:IVB65657 JES65596:JEX65657 JOO65596:JOT65657 JYK65596:JYP65657 KIG65596:KIL65657 KSC65596:KSH65657 LBY65596:LCD65657 LLU65596:LLZ65657 LVQ65596:LVV65657 MFM65596:MFR65657 MPI65596:MPN65657 MZE65596:MZJ65657 NJA65596:NJF65657 NSW65596:NTB65657 OCS65596:OCX65657 OMO65596:OMT65657 OWK65596:OWP65657 PGG65596:PGL65657 PQC65596:PQH65657 PZY65596:QAD65657 QJU65596:QJZ65657 QTQ65596:QTV65657 RDM65596:RDR65657 RNI65596:RNN65657 RXE65596:RXJ65657 SHA65596:SHF65657 SQW65596:SRB65657 TAS65596:TAX65657 TKO65596:TKT65657 TUK65596:TUP65657 UEG65596:UEL65657 UOC65596:UOH65657 UXY65596:UYD65657 VHU65596:VHZ65657 VRQ65596:VRV65657 WBM65596:WBR65657 WLI65596:WLN65657 WVE65596:WVJ65657 IS131132:IX131193 SO131132:ST131193 ACK131132:ACP131193 AMG131132:AML131193 AWC131132:AWH131193 BFY131132:BGD131193 BPU131132:BPZ131193 BZQ131132:BZV131193 CJM131132:CJR131193 CTI131132:CTN131193 DDE131132:DDJ131193 DNA131132:DNF131193 DWW131132:DXB131193 EGS131132:EGX131193 EQO131132:EQT131193 FAK131132:FAP131193 FKG131132:FKL131193 FUC131132:FUH131193 GDY131132:GED131193 GNU131132:GNZ131193 GXQ131132:GXV131193 HHM131132:HHR131193 HRI131132:HRN131193 IBE131132:IBJ131193 ILA131132:ILF131193 IUW131132:IVB131193 JES131132:JEX131193 JOO131132:JOT131193 JYK131132:JYP131193 KIG131132:KIL131193 KSC131132:KSH131193 LBY131132:LCD131193 LLU131132:LLZ131193 LVQ131132:LVV131193 MFM131132:MFR131193 MPI131132:MPN131193 MZE131132:MZJ131193 NJA131132:NJF131193 NSW131132:NTB131193 OCS131132:OCX131193 OMO131132:OMT131193 OWK131132:OWP131193 PGG131132:PGL131193 PQC131132:PQH131193 PZY131132:QAD131193 QJU131132:QJZ131193 QTQ131132:QTV131193 RDM131132:RDR131193 RNI131132:RNN131193 RXE131132:RXJ131193 SHA131132:SHF131193 SQW131132:SRB131193 TAS131132:TAX131193 TKO131132:TKT131193 TUK131132:TUP131193 UEG131132:UEL131193 UOC131132:UOH131193 UXY131132:UYD131193 VHU131132:VHZ131193 VRQ131132:VRV131193 WBM131132:WBR131193 WLI131132:WLN131193 WVE131132:WVJ131193 IS196668:IX196729 SO196668:ST196729 ACK196668:ACP196729 AMG196668:AML196729 AWC196668:AWH196729 BFY196668:BGD196729 BPU196668:BPZ196729 BZQ196668:BZV196729 CJM196668:CJR196729 CTI196668:CTN196729 DDE196668:DDJ196729 DNA196668:DNF196729 DWW196668:DXB196729 EGS196668:EGX196729 EQO196668:EQT196729 FAK196668:FAP196729 FKG196668:FKL196729 FUC196668:FUH196729 GDY196668:GED196729 GNU196668:GNZ196729 GXQ196668:GXV196729 HHM196668:HHR196729 HRI196668:HRN196729 IBE196668:IBJ196729 ILA196668:ILF196729 IUW196668:IVB196729 JES196668:JEX196729 JOO196668:JOT196729 JYK196668:JYP196729 KIG196668:KIL196729 KSC196668:KSH196729 LBY196668:LCD196729 LLU196668:LLZ196729 LVQ196668:LVV196729 MFM196668:MFR196729 MPI196668:MPN196729 MZE196668:MZJ196729 NJA196668:NJF196729 NSW196668:NTB196729 OCS196668:OCX196729 OMO196668:OMT196729 OWK196668:OWP196729 PGG196668:PGL196729 PQC196668:PQH196729 PZY196668:QAD196729 QJU196668:QJZ196729 QTQ196668:QTV196729 RDM196668:RDR196729 RNI196668:RNN196729 RXE196668:RXJ196729 SHA196668:SHF196729 SQW196668:SRB196729 TAS196668:TAX196729 TKO196668:TKT196729 TUK196668:TUP196729 UEG196668:UEL196729 UOC196668:UOH196729 UXY196668:UYD196729 VHU196668:VHZ196729 VRQ196668:VRV196729 WBM196668:WBR196729 WLI196668:WLN196729 WVE196668:WVJ196729 IS262204:IX262265 SO262204:ST262265 ACK262204:ACP262265 AMG262204:AML262265 AWC262204:AWH262265 BFY262204:BGD262265 BPU262204:BPZ262265 BZQ262204:BZV262265 CJM262204:CJR262265 CTI262204:CTN262265 DDE262204:DDJ262265 DNA262204:DNF262265 DWW262204:DXB262265 EGS262204:EGX262265 EQO262204:EQT262265 FAK262204:FAP262265 FKG262204:FKL262265 FUC262204:FUH262265 GDY262204:GED262265 GNU262204:GNZ262265 GXQ262204:GXV262265 HHM262204:HHR262265 HRI262204:HRN262265 IBE262204:IBJ262265 ILA262204:ILF262265 IUW262204:IVB262265 JES262204:JEX262265 JOO262204:JOT262265 JYK262204:JYP262265 KIG262204:KIL262265 KSC262204:KSH262265 LBY262204:LCD262265 LLU262204:LLZ262265 LVQ262204:LVV262265 MFM262204:MFR262265 MPI262204:MPN262265 MZE262204:MZJ262265 NJA262204:NJF262265 NSW262204:NTB262265 OCS262204:OCX262265 OMO262204:OMT262265 OWK262204:OWP262265 PGG262204:PGL262265 PQC262204:PQH262265 PZY262204:QAD262265 QJU262204:QJZ262265 QTQ262204:QTV262265 RDM262204:RDR262265 RNI262204:RNN262265 RXE262204:RXJ262265 SHA262204:SHF262265 SQW262204:SRB262265 TAS262204:TAX262265 TKO262204:TKT262265 TUK262204:TUP262265 UEG262204:UEL262265 UOC262204:UOH262265 UXY262204:UYD262265 VHU262204:VHZ262265 VRQ262204:VRV262265 WBM262204:WBR262265 WLI262204:WLN262265 WVE262204:WVJ262265 IS327740:IX327801 SO327740:ST327801 ACK327740:ACP327801 AMG327740:AML327801 AWC327740:AWH327801 BFY327740:BGD327801 BPU327740:BPZ327801 BZQ327740:BZV327801 CJM327740:CJR327801 CTI327740:CTN327801 DDE327740:DDJ327801 DNA327740:DNF327801 DWW327740:DXB327801 EGS327740:EGX327801 EQO327740:EQT327801 FAK327740:FAP327801 FKG327740:FKL327801 FUC327740:FUH327801 GDY327740:GED327801 GNU327740:GNZ327801 GXQ327740:GXV327801 HHM327740:HHR327801 HRI327740:HRN327801 IBE327740:IBJ327801 ILA327740:ILF327801 IUW327740:IVB327801 JES327740:JEX327801 JOO327740:JOT327801 JYK327740:JYP327801 KIG327740:KIL327801 KSC327740:KSH327801 LBY327740:LCD327801 LLU327740:LLZ327801 LVQ327740:LVV327801 MFM327740:MFR327801 MPI327740:MPN327801 MZE327740:MZJ327801 NJA327740:NJF327801 NSW327740:NTB327801 OCS327740:OCX327801 OMO327740:OMT327801 OWK327740:OWP327801 PGG327740:PGL327801 PQC327740:PQH327801 PZY327740:QAD327801 QJU327740:QJZ327801 QTQ327740:QTV327801 RDM327740:RDR327801 RNI327740:RNN327801 RXE327740:RXJ327801 SHA327740:SHF327801 SQW327740:SRB327801 TAS327740:TAX327801 TKO327740:TKT327801 TUK327740:TUP327801 UEG327740:UEL327801 UOC327740:UOH327801 UXY327740:UYD327801 VHU327740:VHZ327801 VRQ327740:VRV327801 WBM327740:WBR327801 WLI327740:WLN327801 WVE327740:WVJ327801 IS393276:IX393337 SO393276:ST393337 ACK393276:ACP393337 AMG393276:AML393337 AWC393276:AWH393337 BFY393276:BGD393337 BPU393276:BPZ393337 BZQ393276:BZV393337 CJM393276:CJR393337 CTI393276:CTN393337 DDE393276:DDJ393337 DNA393276:DNF393337 DWW393276:DXB393337 EGS393276:EGX393337 EQO393276:EQT393337 FAK393276:FAP393337 FKG393276:FKL393337 FUC393276:FUH393337 GDY393276:GED393337 GNU393276:GNZ393337 GXQ393276:GXV393337 HHM393276:HHR393337 HRI393276:HRN393337 IBE393276:IBJ393337 ILA393276:ILF393337 IUW393276:IVB393337 JES393276:JEX393337 JOO393276:JOT393337 JYK393276:JYP393337 KIG393276:KIL393337 KSC393276:KSH393337 LBY393276:LCD393337 LLU393276:LLZ393337 LVQ393276:LVV393337 MFM393276:MFR393337 MPI393276:MPN393337 MZE393276:MZJ393337 NJA393276:NJF393337 NSW393276:NTB393337 OCS393276:OCX393337 OMO393276:OMT393337 OWK393276:OWP393337 PGG393276:PGL393337 PQC393276:PQH393337 PZY393276:QAD393337 QJU393276:QJZ393337 QTQ393276:QTV393337 RDM393276:RDR393337 RNI393276:RNN393337 RXE393276:RXJ393337 SHA393276:SHF393337 SQW393276:SRB393337 TAS393276:TAX393337 TKO393276:TKT393337 TUK393276:TUP393337 UEG393276:UEL393337 UOC393276:UOH393337 UXY393276:UYD393337 VHU393276:VHZ393337 VRQ393276:VRV393337 WBM393276:WBR393337 WLI393276:WLN393337 WVE393276:WVJ393337 IS458812:IX458873 SO458812:ST458873 ACK458812:ACP458873 AMG458812:AML458873 AWC458812:AWH458873 BFY458812:BGD458873 BPU458812:BPZ458873 BZQ458812:BZV458873 CJM458812:CJR458873 CTI458812:CTN458873 DDE458812:DDJ458873 DNA458812:DNF458873 DWW458812:DXB458873 EGS458812:EGX458873 EQO458812:EQT458873 FAK458812:FAP458873 FKG458812:FKL458873 FUC458812:FUH458873 GDY458812:GED458873 GNU458812:GNZ458873 GXQ458812:GXV458873 HHM458812:HHR458873 HRI458812:HRN458873 IBE458812:IBJ458873 ILA458812:ILF458873 IUW458812:IVB458873 JES458812:JEX458873 JOO458812:JOT458873 JYK458812:JYP458873 KIG458812:KIL458873 KSC458812:KSH458873 LBY458812:LCD458873 LLU458812:LLZ458873 LVQ458812:LVV458873 MFM458812:MFR458873 MPI458812:MPN458873 MZE458812:MZJ458873 NJA458812:NJF458873 NSW458812:NTB458873 OCS458812:OCX458873 OMO458812:OMT458873 OWK458812:OWP458873 PGG458812:PGL458873 PQC458812:PQH458873 PZY458812:QAD458873 QJU458812:QJZ458873 QTQ458812:QTV458873 RDM458812:RDR458873 RNI458812:RNN458873 RXE458812:RXJ458873 SHA458812:SHF458873 SQW458812:SRB458873 TAS458812:TAX458873 TKO458812:TKT458873 TUK458812:TUP458873 UEG458812:UEL458873 UOC458812:UOH458873 UXY458812:UYD458873 VHU458812:VHZ458873 VRQ458812:VRV458873 WBM458812:WBR458873 WLI458812:WLN458873 WVE458812:WVJ458873 IS524348:IX524409 SO524348:ST524409 ACK524348:ACP524409 AMG524348:AML524409 AWC524348:AWH524409 BFY524348:BGD524409 BPU524348:BPZ524409 BZQ524348:BZV524409 CJM524348:CJR524409 CTI524348:CTN524409 DDE524348:DDJ524409 DNA524348:DNF524409 DWW524348:DXB524409 EGS524348:EGX524409 EQO524348:EQT524409 FAK524348:FAP524409 FKG524348:FKL524409 FUC524348:FUH524409 GDY524348:GED524409 GNU524348:GNZ524409 GXQ524348:GXV524409 HHM524348:HHR524409 HRI524348:HRN524409 IBE524348:IBJ524409 ILA524348:ILF524409 IUW524348:IVB524409 JES524348:JEX524409 JOO524348:JOT524409 JYK524348:JYP524409 KIG524348:KIL524409 KSC524348:KSH524409 LBY524348:LCD524409 LLU524348:LLZ524409 LVQ524348:LVV524409 MFM524348:MFR524409 MPI524348:MPN524409 MZE524348:MZJ524409 NJA524348:NJF524409 NSW524348:NTB524409 OCS524348:OCX524409 OMO524348:OMT524409 OWK524348:OWP524409 PGG524348:PGL524409 PQC524348:PQH524409 PZY524348:QAD524409 QJU524348:QJZ524409 QTQ524348:QTV524409 RDM524348:RDR524409 RNI524348:RNN524409 RXE524348:RXJ524409 SHA524348:SHF524409 SQW524348:SRB524409 TAS524348:TAX524409 TKO524348:TKT524409 TUK524348:TUP524409 UEG524348:UEL524409 UOC524348:UOH524409 UXY524348:UYD524409 VHU524348:VHZ524409 VRQ524348:VRV524409 WBM524348:WBR524409 WLI524348:WLN524409 WVE524348:WVJ524409 IS589884:IX589945 SO589884:ST589945 ACK589884:ACP589945 AMG589884:AML589945 AWC589884:AWH589945 BFY589884:BGD589945 BPU589884:BPZ589945 BZQ589884:BZV589945 CJM589884:CJR589945 CTI589884:CTN589945 DDE589884:DDJ589945 DNA589884:DNF589945 DWW589884:DXB589945 EGS589884:EGX589945 EQO589884:EQT589945 FAK589884:FAP589945 FKG589884:FKL589945 FUC589884:FUH589945 GDY589884:GED589945 GNU589884:GNZ589945 GXQ589884:GXV589945 HHM589884:HHR589945 HRI589884:HRN589945 IBE589884:IBJ589945 ILA589884:ILF589945 IUW589884:IVB589945 JES589884:JEX589945 JOO589884:JOT589945 JYK589884:JYP589945 KIG589884:KIL589945 KSC589884:KSH589945 LBY589884:LCD589945 LLU589884:LLZ589945 LVQ589884:LVV589945 MFM589884:MFR589945 MPI589884:MPN589945 MZE589884:MZJ589945 NJA589884:NJF589945 NSW589884:NTB589945 OCS589884:OCX589945 OMO589884:OMT589945 OWK589884:OWP589945 PGG589884:PGL589945 PQC589884:PQH589945 PZY589884:QAD589945 QJU589884:QJZ589945 QTQ589884:QTV589945 RDM589884:RDR589945 RNI589884:RNN589945 RXE589884:RXJ589945 SHA589884:SHF589945 SQW589884:SRB589945 TAS589884:TAX589945 TKO589884:TKT589945 TUK589884:TUP589945 UEG589884:UEL589945 UOC589884:UOH589945 UXY589884:UYD589945 VHU589884:VHZ589945 VRQ589884:VRV589945 WBM589884:WBR589945 WLI589884:WLN589945 WVE589884:WVJ589945 IS655420:IX655481 SO655420:ST655481 ACK655420:ACP655481 AMG655420:AML655481 AWC655420:AWH655481 BFY655420:BGD655481 BPU655420:BPZ655481 BZQ655420:BZV655481 CJM655420:CJR655481 CTI655420:CTN655481 DDE655420:DDJ655481 DNA655420:DNF655481 DWW655420:DXB655481 EGS655420:EGX655481 EQO655420:EQT655481 FAK655420:FAP655481 FKG655420:FKL655481 FUC655420:FUH655481 GDY655420:GED655481 GNU655420:GNZ655481 GXQ655420:GXV655481 HHM655420:HHR655481 HRI655420:HRN655481 IBE655420:IBJ655481 ILA655420:ILF655481 IUW655420:IVB655481 JES655420:JEX655481 JOO655420:JOT655481 JYK655420:JYP655481 KIG655420:KIL655481 KSC655420:KSH655481 LBY655420:LCD655481 LLU655420:LLZ655481 LVQ655420:LVV655481 MFM655420:MFR655481 MPI655420:MPN655481 MZE655420:MZJ655481 NJA655420:NJF655481 NSW655420:NTB655481 OCS655420:OCX655481 OMO655420:OMT655481 OWK655420:OWP655481 PGG655420:PGL655481 PQC655420:PQH655481 PZY655420:QAD655481 QJU655420:QJZ655481 QTQ655420:QTV655481 RDM655420:RDR655481 RNI655420:RNN655481 RXE655420:RXJ655481 SHA655420:SHF655481 SQW655420:SRB655481 TAS655420:TAX655481 TKO655420:TKT655481 TUK655420:TUP655481 UEG655420:UEL655481 UOC655420:UOH655481 UXY655420:UYD655481 VHU655420:VHZ655481 VRQ655420:VRV655481 WBM655420:WBR655481 WLI655420:WLN655481 WVE655420:WVJ655481 IS720956:IX721017 SO720956:ST721017 ACK720956:ACP721017 AMG720956:AML721017 AWC720956:AWH721017 BFY720956:BGD721017 BPU720956:BPZ721017 BZQ720956:BZV721017 CJM720956:CJR721017 CTI720956:CTN721017 DDE720956:DDJ721017 DNA720956:DNF721017 DWW720956:DXB721017 EGS720956:EGX721017 EQO720956:EQT721017 FAK720956:FAP721017 FKG720956:FKL721017 FUC720956:FUH721017 GDY720956:GED721017 GNU720956:GNZ721017 GXQ720956:GXV721017 HHM720956:HHR721017 HRI720956:HRN721017 IBE720956:IBJ721017 ILA720956:ILF721017 IUW720956:IVB721017 JES720956:JEX721017 JOO720956:JOT721017 JYK720956:JYP721017 KIG720956:KIL721017 KSC720956:KSH721017 LBY720956:LCD721017 LLU720956:LLZ721017 LVQ720956:LVV721017 MFM720956:MFR721017 MPI720956:MPN721017 MZE720956:MZJ721017 NJA720956:NJF721017 NSW720956:NTB721017 OCS720956:OCX721017 OMO720956:OMT721017 OWK720956:OWP721017 PGG720956:PGL721017 PQC720956:PQH721017 PZY720956:QAD721017 QJU720956:QJZ721017 QTQ720956:QTV721017 RDM720956:RDR721017 RNI720956:RNN721017 RXE720956:RXJ721017 SHA720956:SHF721017 SQW720956:SRB721017 TAS720956:TAX721017 TKO720956:TKT721017 TUK720956:TUP721017 UEG720956:UEL721017 UOC720956:UOH721017 UXY720956:UYD721017 VHU720956:VHZ721017 VRQ720956:VRV721017 WBM720956:WBR721017 WLI720956:WLN721017 WVE720956:WVJ721017 IS786492:IX786553 SO786492:ST786553 ACK786492:ACP786553 AMG786492:AML786553 AWC786492:AWH786553 BFY786492:BGD786553 BPU786492:BPZ786553 BZQ786492:BZV786553 CJM786492:CJR786553 CTI786492:CTN786553 DDE786492:DDJ786553 DNA786492:DNF786553 DWW786492:DXB786553 EGS786492:EGX786553 EQO786492:EQT786553 FAK786492:FAP786553 FKG786492:FKL786553 FUC786492:FUH786553 GDY786492:GED786553 GNU786492:GNZ786553 GXQ786492:GXV786553 HHM786492:HHR786553 HRI786492:HRN786553 IBE786492:IBJ786553 ILA786492:ILF786553 IUW786492:IVB786553 JES786492:JEX786553 JOO786492:JOT786553 JYK786492:JYP786553 KIG786492:KIL786553 KSC786492:KSH786553 LBY786492:LCD786553 LLU786492:LLZ786553 LVQ786492:LVV786553 MFM786492:MFR786553 MPI786492:MPN786553 MZE786492:MZJ786553 NJA786492:NJF786553 NSW786492:NTB786553 OCS786492:OCX786553 OMO786492:OMT786553 OWK786492:OWP786553 PGG786492:PGL786553 PQC786492:PQH786553 PZY786492:QAD786553 QJU786492:QJZ786553 QTQ786492:QTV786553 RDM786492:RDR786553 RNI786492:RNN786553 RXE786492:RXJ786553 SHA786492:SHF786553 SQW786492:SRB786553 TAS786492:TAX786553 TKO786492:TKT786553 TUK786492:TUP786553 UEG786492:UEL786553 UOC786492:UOH786553 UXY786492:UYD786553 VHU786492:VHZ786553 VRQ786492:VRV786553 WBM786492:WBR786553 WLI786492:WLN786553 WVE786492:WVJ786553 IS852028:IX852089 SO852028:ST852089 ACK852028:ACP852089 AMG852028:AML852089 AWC852028:AWH852089 BFY852028:BGD852089 BPU852028:BPZ852089 BZQ852028:BZV852089 CJM852028:CJR852089 CTI852028:CTN852089 DDE852028:DDJ852089 DNA852028:DNF852089 DWW852028:DXB852089 EGS852028:EGX852089 EQO852028:EQT852089 FAK852028:FAP852089 FKG852028:FKL852089 FUC852028:FUH852089 GDY852028:GED852089 GNU852028:GNZ852089 GXQ852028:GXV852089 HHM852028:HHR852089 HRI852028:HRN852089 IBE852028:IBJ852089 ILA852028:ILF852089 IUW852028:IVB852089 JES852028:JEX852089 JOO852028:JOT852089 JYK852028:JYP852089 KIG852028:KIL852089 KSC852028:KSH852089 LBY852028:LCD852089 LLU852028:LLZ852089 LVQ852028:LVV852089 MFM852028:MFR852089 MPI852028:MPN852089 MZE852028:MZJ852089 NJA852028:NJF852089 NSW852028:NTB852089 OCS852028:OCX852089 OMO852028:OMT852089 OWK852028:OWP852089 PGG852028:PGL852089 PQC852028:PQH852089 PZY852028:QAD852089 QJU852028:QJZ852089 QTQ852028:QTV852089 RDM852028:RDR852089 RNI852028:RNN852089 RXE852028:RXJ852089 SHA852028:SHF852089 SQW852028:SRB852089 TAS852028:TAX852089 TKO852028:TKT852089 TUK852028:TUP852089 UEG852028:UEL852089 UOC852028:UOH852089 UXY852028:UYD852089 VHU852028:VHZ852089 VRQ852028:VRV852089 WBM852028:WBR852089 WLI852028:WLN852089 WVE852028:WVJ852089 IS917564:IX917625 SO917564:ST917625 ACK917564:ACP917625 AMG917564:AML917625 AWC917564:AWH917625 BFY917564:BGD917625 BPU917564:BPZ917625 BZQ917564:BZV917625 CJM917564:CJR917625 CTI917564:CTN917625 DDE917564:DDJ917625 DNA917564:DNF917625 DWW917564:DXB917625 EGS917564:EGX917625 EQO917564:EQT917625 FAK917564:FAP917625 FKG917564:FKL917625 FUC917564:FUH917625 GDY917564:GED917625 GNU917564:GNZ917625 GXQ917564:GXV917625 HHM917564:HHR917625 HRI917564:HRN917625 IBE917564:IBJ917625 ILA917564:ILF917625 IUW917564:IVB917625 JES917564:JEX917625 JOO917564:JOT917625 JYK917564:JYP917625 KIG917564:KIL917625 KSC917564:KSH917625 LBY917564:LCD917625 LLU917564:LLZ917625 LVQ917564:LVV917625 MFM917564:MFR917625 MPI917564:MPN917625 MZE917564:MZJ917625 NJA917564:NJF917625 NSW917564:NTB917625 OCS917564:OCX917625 OMO917564:OMT917625 OWK917564:OWP917625 PGG917564:PGL917625 PQC917564:PQH917625 PZY917564:QAD917625 QJU917564:QJZ917625 QTQ917564:QTV917625 RDM917564:RDR917625 RNI917564:RNN917625 RXE917564:RXJ917625 SHA917564:SHF917625 SQW917564:SRB917625 TAS917564:TAX917625 TKO917564:TKT917625 TUK917564:TUP917625 UEG917564:UEL917625 UOC917564:UOH917625 UXY917564:UYD917625 VHU917564:VHZ917625 VRQ917564:VRV917625 WBM917564:WBR917625 WLI917564:WLN917625 WVE917564:WVJ917625 IS983100:IX983161 SO983100:ST983161 ACK983100:ACP983161 AMG983100:AML983161 AWC983100:AWH983161 BFY983100:BGD983161 BPU983100:BPZ983161 BZQ983100:BZV983161 CJM983100:CJR983161 CTI983100:CTN983161 DDE983100:DDJ983161 DNA983100:DNF983161 DWW983100:DXB983161 EGS983100:EGX983161 EQO983100:EQT983161 FAK983100:FAP983161 FKG983100:FKL983161 FUC983100:FUH983161 GDY983100:GED983161 GNU983100:GNZ983161 GXQ983100:GXV983161 HHM983100:HHR983161 HRI983100:HRN983161 IBE983100:IBJ983161 ILA983100:ILF983161 IUW983100:IVB983161 JES983100:JEX983161 JOO983100:JOT983161 JYK983100:JYP983161 KIG983100:KIL983161 KSC983100:KSH983161 LBY983100:LCD983161 LLU983100:LLZ983161 LVQ983100:LVV983161 MFM983100:MFR983161 MPI983100:MPN983161 MZE983100:MZJ983161 NJA983100:NJF983161 NSW983100:NTB983161 OCS983100:OCX983161 OMO983100:OMT983161 OWK983100:OWP983161 PGG983100:PGL983161 PQC983100:PQH983161 PZY983100:QAD983161 QJU983100:QJZ983161 QTQ983100:QTV983161 RDM983100:RDR983161 RNI983100:RNN983161 RXE983100:RXJ983161 SHA983100:SHF983161 SQW983100:SRB983161 TAS983100:TAX983161 TKO983100:TKT983161 TUK983100:TUP983161 UEG983100:UEL983161 UOC983100:UOH983161 UXY983100:UYD983161 VHU983100:VHZ983161 VRQ983100:VRV983161 WBM983100:WBR983161 WLI983100:WLN983161 WVE983100:WVJ983161 B983100:B983161 B917564:B917625 B852028:B852089 B786492:B786553 B720956:B721017 B655420:B655481 B589884:B589945 B524348:B524409 B458812:B458873 B393276:B393337 B327740:B327801 B262204:B262265 B196668:B196729 B131132:B131193 B65596:B65657 B8:B69">
      <formula1>-200000000000</formula1>
      <formula2>200000000000</formula2>
    </dataValidation>
    <dataValidation type="whole" allowBlank="1" showInputMessage="1" showErrorMessage="1" error="Sólo datos sin decimales_x000a_" sqref="IS153:IX222 SO153:ST222 ACK153:ACP222 AMG153:AML222 AWC153:AWH222 BFY153:BGD222 BPU153:BPZ222 BZQ153:BZV222 CJM153:CJR222 CTI153:CTN222 DDE153:DDJ222 DNA153:DNF222 DWW153:DXB222 EGS153:EGX222 EQO153:EQT222 FAK153:FAP222 FKG153:FKL222 FUC153:FUH222 GDY153:GED222 GNU153:GNZ222 GXQ153:GXV222 HHM153:HHR222 HRI153:HRN222 IBE153:IBJ222 ILA153:ILF222 IUW153:IVB222 JES153:JEX222 JOO153:JOT222 JYK153:JYP222 KIG153:KIL222 KSC153:KSH222 LBY153:LCD222 LLU153:LLZ222 LVQ153:LVV222 MFM153:MFR222 MPI153:MPN222 MZE153:MZJ222 NJA153:NJF222 NSW153:NTB222 OCS153:OCX222 OMO153:OMT222 OWK153:OWP222 PGG153:PGL222 PQC153:PQH222 PZY153:QAD222 QJU153:QJZ222 QTQ153:QTV222 RDM153:RDR222 RNI153:RNN222 RXE153:RXJ222 SHA153:SHF222 SQW153:SRB222 TAS153:TAX222 TKO153:TKT222 TUK153:TUP222 UEG153:UEL222 UOC153:UOH222 UXY153:UYD222 VHU153:VHZ222 VRQ153:VRV222 WBM153:WBR222 WLI153:WLN222 WVE153:WVJ222 B153:B222">
      <formula1>-200000000000</formula1>
      <formula2>200000000000</formula2>
    </dataValidation>
  </dataValidations>
  <printOptions horizontalCentered="1"/>
  <pageMargins left="0.31496062992125984" right="0.43307086614173229" top="0.78740157480314965" bottom="0.59055118110236227" header="0" footer="0"/>
  <pageSetup paperSize="9" scale="70" fitToHeight="0" orientation="portrait" verticalDpi="597" r:id="rId1"/>
  <headerFooter alignWithMargins="0"/>
  <rowBreaks count="1" manualBreakCount="1">
    <brk id="252" max="2" man="1"/>
  </rowBreaks>
  <colBreaks count="1" manualBreakCount="1">
    <brk id="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5"/>
  <sheetViews>
    <sheetView showGridLines="0" zoomScaleNormal="100" workbookViewId="0">
      <selection activeCell="D34" sqref="D34"/>
    </sheetView>
  </sheetViews>
  <sheetFormatPr baseColWidth="10" defaultColWidth="13" defaultRowHeight="11.25" x14ac:dyDescent="0.2"/>
  <cols>
    <col min="1" max="1" width="59.5703125" style="64" customWidth="1"/>
    <col min="2" max="2" width="10.7109375" style="64" customWidth="1"/>
    <col min="3" max="16384" width="13" style="64"/>
  </cols>
  <sheetData>
    <row r="1" spans="1:2" s="16" customFormat="1" ht="12" x14ac:dyDescent="0.2">
      <c r="A1" s="35" t="s">
        <v>200</v>
      </c>
      <c r="B1" s="32"/>
    </row>
    <row r="2" spans="1:2" s="16" customFormat="1" ht="12" customHeight="1" x14ac:dyDescent="0.2">
      <c r="B2" s="34"/>
    </row>
    <row r="3" spans="1:2" s="16" customFormat="1" ht="12" customHeight="1" x14ac:dyDescent="0.2">
      <c r="A3" s="35" t="s">
        <v>191</v>
      </c>
    </row>
    <row r="4" spans="1:2" s="16" customFormat="1" ht="12" x14ac:dyDescent="0.2">
      <c r="A4" s="17"/>
      <c r="B4" s="34"/>
    </row>
    <row r="5" spans="1:2" s="16" customFormat="1" ht="12" x14ac:dyDescent="0.2">
      <c r="A5" s="35" t="s">
        <v>190</v>
      </c>
      <c r="B5" s="34"/>
    </row>
    <row r="6" spans="1:2" s="16" customFormat="1" ht="12" customHeight="1" x14ac:dyDescent="0.2">
      <c r="B6" s="33"/>
    </row>
    <row r="7" spans="1:2" s="60" customFormat="1" ht="27" customHeight="1" x14ac:dyDescent="0.2">
      <c r="A7" s="73" t="s">
        <v>70</v>
      </c>
      <c r="B7" s="74"/>
    </row>
    <row r="8" spans="1:2" s="59" customFormat="1" ht="18" customHeight="1" x14ac:dyDescent="0.2">
      <c r="A8" s="61" t="s">
        <v>71</v>
      </c>
      <c r="B8" s="15">
        <f t="shared" ref="B8" si="0">B9+B16+B20+B23+B29+B36+B37+B35</f>
        <v>7336397</v>
      </c>
    </row>
    <row r="9" spans="1:2" s="59" customFormat="1" x14ac:dyDescent="0.2">
      <c r="A9" s="62" t="s">
        <v>72</v>
      </c>
      <c r="B9" s="6">
        <f t="shared" ref="B9" si="1">SUM(B10:B15)</f>
        <v>288995</v>
      </c>
    </row>
    <row r="10" spans="1:2" x14ac:dyDescent="0.2">
      <c r="A10" s="63" t="s">
        <v>73</v>
      </c>
      <c r="B10" s="9"/>
    </row>
    <row r="11" spans="1:2" x14ac:dyDescent="0.2">
      <c r="A11" s="63" t="s">
        <v>74</v>
      </c>
      <c r="B11" s="9"/>
    </row>
    <row r="12" spans="1:2" x14ac:dyDescent="0.2">
      <c r="A12" s="63" t="s">
        <v>75</v>
      </c>
      <c r="B12" s="9">
        <v>2219</v>
      </c>
    </row>
    <row r="13" spans="1:2" x14ac:dyDescent="0.2">
      <c r="A13" s="63" t="s">
        <v>76</v>
      </c>
      <c r="B13" s="9"/>
    </row>
    <row r="14" spans="1:2" x14ac:dyDescent="0.2">
      <c r="A14" s="63" t="s">
        <v>77</v>
      </c>
      <c r="B14" s="9">
        <v>2801</v>
      </c>
    </row>
    <row r="15" spans="1:2" x14ac:dyDescent="0.2">
      <c r="A15" s="63" t="s">
        <v>78</v>
      </c>
      <c r="B15" s="9">
        <v>283975</v>
      </c>
    </row>
    <row r="16" spans="1:2" s="59" customFormat="1" x14ac:dyDescent="0.2">
      <c r="A16" s="62" t="s">
        <v>79</v>
      </c>
      <c r="B16" s="6">
        <f t="shared" ref="B16" si="2">SUM(B17:B19)</f>
        <v>134381</v>
      </c>
    </row>
    <row r="17" spans="1:5" x14ac:dyDescent="0.2">
      <c r="A17" s="63" t="s">
        <v>80</v>
      </c>
      <c r="B17" s="9"/>
    </row>
    <row r="18" spans="1:5" x14ac:dyDescent="0.2">
      <c r="A18" s="65" t="s">
        <v>81</v>
      </c>
      <c r="B18" s="9">
        <v>134381</v>
      </c>
    </row>
    <row r="19" spans="1:5" x14ac:dyDescent="0.2">
      <c r="A19" s="63" t="s">
        <v>82</v>
      </c>
      <c r="B19" s="9"/>
    </row>
    <row r="20" spans="1:5" s="59" customFormat="1" x14ac:dyDescent="0.2">
      <c r="A20" s="62" t="s">
        <v>83</v>
      </c>
      <c r="B20" s="6">
        <f t="shared" ref="B20" si="3">B21+B22</f>
        <v>5157321</v>
      </c>
    </row>
    <row r="21" spans="1:5" x14ac:dyDescent="0.2">
      <c r="A21" s="63" t="s">
        <v>84</v>
      </c>
      <c r="B21" s="9">
        <v>338303</v>
      </c>
    </row>
    <row r="22" spans="1:5" x14ac:dyDescent="0.2">
      <c r="A22" s="65" t="s">
        <v>85</v>
      </c>
      <c r="B22" s="9">
        <v>4819018</v>
      </c>
    </row>
    <row r="23" spans="1:5" s="59" customFormat="1" x14ac:dyDescent="0.2">
      <c r="A23" s="66" t="s">
        <v>86</v>
      </c>
      <c r="B23" s="6">
        <f t="shared" ref="B23" si="4">SUM(B24:B28)</f>
        <v>0</v>
      </c>
    </row>
    <row r="24" spans="1:5" x14ac:dyDescent="0.2">
      <c r="A24" s="63" t="s">
        <v>87</v>
      </c>
      <c r="B24" s="9"/>
    </row>
    <row r="25" spans="1:5" x14ac:dyDescent="0.2">
      <c r="A25" s="63" t="s">
        <v>88</v>
      </c>
      <c r="B25" s="9"/>
    </row>
    <row r="26" spans="1:5" x14ac:dyDescent="0.2">
      <c r="A26" s="63" t="s">
        <v>89</v>
      </c>
      <c r="B26" s="9"/>
    </row>
    <row r="27" spans="1:5" x14ac:dyDescent="0.2">
      <c r="A27" s="63" t="s">
        <v>90</v>
      </c>
      <c r="B27" s="9"/>
    </row>
    <row r="28" spans="1:5" x14ac:dyDescent="0.2">
      <c r="A28" s="63" t="s">
        <v>91</v>
      </c>
      <c r="B28" s="9"/>
    </row>
    <row r="29" spans="1:5" s="59" customFormat="1" x14ac:dyDescent="0.2">
      <c r="A29" s="62" t="s">
        <v>92</v>
      </c>
      <c r="B29" s="6">
        <f t="shared" ref="B29" si="5">SUM(B30:B34)</f>
        <v>1755700</v>
      </c>
      <c r="C29" s="67"/>
      <c r="D29" s="67"/>
      <c r="E29" s="67"/>
    </row>
    <row r="30" spans="1:5" x14ac:dyDescent="0.2">
      <c r="A30" s="63" t="s">
        <v>87</v>
      </c>
      <c r="B30" s="9"/>
    </row>
    <row r="31" spans="1:5" x14ac:dyDescent="0.2">
      <c r="A31" s="63" t="s">
        <v>93</v>
      </c>
      <c r="B31" s="9">
        <v>1755700</v>
      </c>
    </row>
    <row r="32" spans="1:5" x14ac:dyDescent="0.2">
      <c r="A32" s="63" t="s">
        <v>89</v>
      </c>
      <c r="B32" s="9"/>
    </row>
    <row r="33" spans="1:2" x14ac:dyDescent="0.2">
      <c r="A33" s="63" t="s">
        <v>90</v>
      </c>
      <c r="B33" s="9"/>
    </row>
    <row r="34" spans="1:2" x14ac:dyDescent="0.2">
      <c r="A34" s="63" t="s">
        <v>91</v>
      </c>
      <c r="B34" s="9"/>
    </row>
    <row r="35" spans="1:2" x14ac:dyDescent="0.2">
      <c r="A35" s="62" t="s">
        <v>196</v>
      </c>
      <c r="B35" s="9"/>
    </row>
    <row r="36" spans="1:2" s="59" customFormat="1" x14ac:dyDescent="0.2">
      <c r="A36" s="62" t="s">
        <v>197</v>
      </c>
      <c r="B36" s="9"/>
    </row>
    <row r="37" spans="1:2" s="59" customFormat="1" x14ac:dyDescent="0.2">
      <c r="A37" s="62" t="s">
        <v>198</v>
      </c>
      <c r="B37" s="9"/>
    </row>
    <row r="38" spans="1:2" s="59" customFormat="1" ht="18.75" customHeight="1" x14ac:dyDescent="0.2">
      <c r="A38" s="61" t="s">
        <v>95</v>
      </c>
      <c r="B38" s="15">
        <f t="shared" ref="B38" si="6">B39+B40+B47+B55+B61+B67+B68</f>
        <v>4169748</v>
      </c>
    </row>
    <row r="39" spans="1:2" s="59" customFormat="1" x14ac:dyDescent="0.2">
      <c r="A39" s="62" t="s">
        <v>96</v>
      </c>
      <c r="B39" s="12"/>
    </row>
    <row r="40" spans="1:2" s="59" customFormat="1" x14ac:dyDescent="0.2">
      <c r="A40" s="62" t="s">
        <v>97</v>
      </c>
      <c r="B40" s="6">
        <f t="shared" ref="B40" si="7">SUM(B41:B46)</f>
        <v>0</v>
      </c>
    </row>
    <row r="41" spans="1:2" x14ac:dyDescent="0.2">
      <c r="A41" s="63" t="s">
        <v>98</v>
      </c>
      <c r="B41" s="9"/>
    </row>
    <row r="42" spans="1:2" x14ac:dyDescent="0.2">
      <c r="A42" s="63" t="s">
        <v>99</v>
      </c>
      <c r="B42" s="9"/>
    </row>
    <row r="43" spans="1:2" x14ac:dyDescent="0.2">
      <c r="A43" s="63" t="s">
        <v>100</v>
      </c>
      <c r="B43" s="9"/>
    </row>
    <row r="44" spans="1:2" x14ac:dyDescent="0.2">
      <c r="A44" s="63" t="s">
        <v>101</v>
      </c>
      <c r="B44" s="9"/>
    </row>
    <row r="45" spans="1:2" x14ac:dyDescent="0.2">
      <c r="A45" s="65" t="s">
        <v>102</v>
      </c>
      <c r="B45" s="9"/>
    </row>
    <row r="46" spans="1:2" x14ac:dyDescent="0.2">
      <c r="A46" s="63" t="s">
        <v>103</v>
      </c>
      <c r="B46" s="9"/>
    </row>
    <row r="47" spans="1:2" s="59" customFormat="1" x14ac:dyDescent="0.2">
      <c r="A47" s="62" t="s">
        <v>104</v>
      </c>
      <c r="B47" s="6">
        <f t="shared" ref="B47" si="8">SUM(B48:B54)</f>
        <v>478198</v>
      </c>
    </row>
    <row r="48" spans="1:2" x14ac:dyDescent="0.2">
      <c r="A48" s="63" t="s">
        <v>105</v>
      </c>
      <c r="B48" s="9">
        <v>98618</v>
      </c>
    </row>
    <row r="49" spans="1:2" x14ac:dyDescent="0.2">
      <c r="A49" s="63" t="s">
        <v>106</v>
      </c>
      <c r="B49" s="9"/>
    </row>
    <row r="50" spans="1:2" x14ac:dyDescent="0.2">
      <c r="A50" s="63" t="s">
        <v>107</v>
      </c>
      <c r="B50" s="9">
        <v>98</v>
      </c>
    </row>
    <row r="51" spans="1:2" x14ac:dyDescent="0.2">
      <c r="A51" s="63" t="s">
        <v>108</v>
      </c>
      <c r="B51" s="9"/>
    </row>
    <row r="52" spans="1:2" x14ac:dyDescent="0.2">
      <c r="A52" s="63" t="s">
        <v>109</v>
      </c>
      <c r="B52" s="9">
        <v>171228</v>
      </c>
    </row>
    <row r="53" spans="1:2" x14ac:dyDescent="0.2">
      <c r="A53" s="63" t="s">
        <v>110</v>
      </c>
      <c r="B53" s="9">
        <v>208254</v>
      </c>
    </row>
    <row r="54" spans="1:2" x14ac:dyDescent="0.2">
      <c r="A54" s="63" t="s">
        <v>111</v>
      </c>
      <c r="B54" s="9"/>
    </row>
    <row r="55" spans="1:2" s="59" customFormat="1" x14ac:dyDescent="0.2">
      <c r="A55" s="66" t="s">
        <v>112</v>
      </c>
      <c r="B55" s="6">
        <f t="shared" ref="B55" si="9">SUM(B56:B60)</f>
        <v>0</v>
      </c>
    </row>
    <row r="56" spans="1:2" x14ac:dyDescent="0.2">
      <c r="A56" s="63" t="s">
        <v>87</v>
      </c>
      <c r="B56" s="9"/>
    </row>
    <row r="57" spans="1:2" x14ac:dyDescent="0.2">
      <c r="A57" s="63" t="s">
        <v>88</v>
      </c>
      <c r="B57" s="9"/>
    </row>
    <row r="58" spans="1:2" x14ac:dyDescent="0.2">
      <c r="A58" s="63" t="s">
        <v>89</v>
      </c>
      <c r="B58" s="9"/>
    </row>
    <row r="59" spans="1:2" x14ac:dyDescent="0.2">
      <c r="A59" s="63" t="s">
        <v>90</v>
      </c>
      <c r="B59" s="9"/>
    </row>
    <row r="60" spans="1:2" x14ac:dyDescent="0.2">
      <c r="A60" s="63" t="s">
        <v>91</v>
      </c>
      <c r="B60" s="9"/>
    </row>
    <row r="61" spans="1:2" s="59" customFormat="1" x14ac:dyDescent="0.2">
      <c r="A61" s="62" t="s">
        <v>113</v>
      </c>
      <c r="B61" s="6">
        <f t="shared" ref="B61" si="10">SUM(B62:B66)</f>
        <v>2702685</v>
      </c>
    </row>
    <row r="62" spans="1:2" x14ac:dyDescent="0.2">
      <c r="A62" s="63" t="s">
        <v>87</v>
      </c>
      <c r="B62" s="9"/>
    </row>
    <row r="63" spans="1:2" x14ac:dyDescent="0.2">
      <c r="A63" s="63" t="s">
        <v>88</v>
      </c>
      <c r="B63" s="9">
        <v>202685</v>
      </c>
    </row>
    <row r="64" spans="1:2" x14ac:dyDescent="0.2">
      <c r="A64" s="63" t="s">
        <v>89</v>
      </c>
      <c r="B64" s="9">
        <v>2500000</v>
      </c>
    </row>
    <row r="65" spans="1:2" x14ac:dyDescent="0.2">
      <c r="A65" s="63" t="s">
        <v>90</v>
      </c>
      <c r="B65" s="9"/>
    </row>
    <row r="66" spans="1:2" x14ac:dyDescent="0.2">
      <c r="A66" s="63" t="s">
        <v>91</v>
      </c>
      <c r="B66" s="9"/>
    </row>
    <row r="67" spans="1:2" s="59" customFormat="1" x14ac:dyDescent="0.2">
      <c r="A67" s="62" t="s">
        <v>114</v>
      </c>
      <c r="B67" s="12">
        <v>4329</v>
      </c>
    </row>
    <row r="68" spans="1:2" s="59" customFormat="1" x14ac:dyDescent="0.2">
      <c r="A68" s="62" t="s">
        <v>115</v>
      </c>
      <c r="B68" s="6">
        <f t="shared" ref="B68" si="11">B69+B70</f>
        <v>984536</v>
      </c>
    </row>
    <row r="69" spans="1:2" x14ac:dyDescent="0.2">
      <c r="A69" s="63" t="s">
        <v>116</v>
      </c>
      <c r="B69" s="9">
        <v>984536</v>
      </c>
    </row>
    <row r="70" spans="1:2" x14ac:dyDescent="0.2">
      <c r="A70" s="63" t="s">
        <v>117</v>
      </c>
      <c r="B70" s="9"/>
    </row>
    <row r="71" spans="1:2" s="59" customFormat="1" ht="19.5" customHeight="1" x14ac:dyDescent="0.2">
      <c r="A71" s="61" t="s">
        <v>118</v>
      </c>
      <c r="B71" s="15">
        <f t="shared" ref="B71" si="12">B8+B38</f>
        <v>11506145</v>
      </c>
    </row>
    <row r="72" spans="1:2" s="59" customFormat="1" x14ac:dyDescent="0.2">
      <c r="A72" s="68"/>
      <c r="B72" s="58"/>
    </row>
    <row r="73" spans="1:2" ht="12.75" customHeight="1" x14ac:dyDescent="0.2">
      <c r="A73" s="108" t="s">
        <v>119</v>
      </c>
      <c r="B73" s="109"/>
    </row>
    <row r="74" spans="1:2" s="59" customFormat="1" ht="11.25" customHeight="1" x14ac:dyDescent="0.2">
      <c r="A74" s="108"/>
      <c r="B74" s="110"/>
    </row>
    <row r="75" spans="1:2" s="59" customFormat="1" ht="18" customHeight="1" x14ac:dyDescent="0.2">
      <c r="A75" s="61" t="s">
        <v>120</v>
      </c>
      <c r="B75" s="15">
        <f t="shared" ref="B75" si="13">B76+B104+B108</f>
        <v>10463311</v>
      </c>
    </row>
    <row r="76" spans="1:2" s="59" customFormat="1" x14ac:dyDescent="0.2">
      <c r="A76" s="62" t="s">
        <v>121</v>
      </c>
      <c r="B76" s="6">
        <f t="shared" ref="B76" si="14">B77+B86+B87-ABS(B90)+B91+B94+B101-ABS(B102)+B103</f>
        <v>8568139</v>
      </c>
    </row>
    <row r="77" spans="1:2" x14ac:dyDescent="0.2">
      <c r="A77" s="63" t="s">
        <v>122</v>
      </c>
      <c r="B77" s="13">
        <f t="shared" ref="B77" si="15">B78+B82</f>
        <v>8634441</v>
      </c>
    </row>
    <row r="78" spans="1:2" x14ac:dyDescent="0.2">
      <c r="A78" s="63" t="s">
        <v>123</v>
      </c>
      <c r="B78" s="13">
        <f t="shared" ref="B78" si="16">SUM(B79:B81)</f>
        <v>8634441</v>
      </c>
    </row>
    <row r="79" spans="1:2" x14ac:dyDescent="0.2">
      <c r="A79" s="63" t="s">
        <v>124</v>
      </c>
      <c r="B79" s="9"/>
    </row>
    <row r="80" spans="1:2" ht="12.75" customHeight="1" x14ac:dyDescent="0.2">
      <c r="A80" s="69" t="s">
        <v>125</v>
      </c>
      <c r="B80" s="9">
        <v>8634441</v>
      </c>
    </row>
    <row r="81" spans="1:2" x14ac:dyDescent="0.2">
      <c r="A81" s="63" t="s">
        <v>126</v>
      </c>
      <c r="B81" s="9"/>
    </row>
    <row r="82" spans="1:2" x14ac:dyDescent="0.2">
      <c r="A82" s="63" t="s">
        <v>127</v>
      </c>
      <c r="B82" s="13">
        <f t="shared" ref="B82" si="17">SUM(B83:B85)</f>
        <v>0</v>
      </c>
    </row>
    <row r="83" spans="1:2" x14ac:dyDescent="0.2">
      <c r="A83" s="63" t="s">
        <v>128</v>
      </c>
      <c r="B83" s="9"/>
    </row>
    <row r="84" spans="1:2" x14ac:dyDescent="0.2">
      <c r="A84" s="63" t="s">
        <v>129</v>
      </c>
      <c r="B84" s="9"/>
    </row>
    <row r="85" spans="1:2" x14ac:dyDescent="0.2">
      <c r="A85" s="63" t="s">
        <v>130</v>
      </c>
      <c r="B85" s="9"/>
    </row>
    <row r="86" spans="1:2" x14ac:dyDescent="0.2">
      <c r="A86" s="63" t="s">
        <v>131</v>
      </c>
      <c r="B86" s="9">
        <v>114192</v>
      </c>
    </row>
    <row r="87" spans="1:2" x14ac:dyDescent="0.2">
      <c r="A87" s="63" t="s">
        <v>132</v>
      </c>
      <c r="B87" s="70">
        <f t="shared" ref="B87" si="18">B88+B89</f>
        <v>408343</v>
      </c>
    </row>
    <row r="88" spans="1:2" x14ac:dyDescent="0.2">
      <c r="A88" s="63" t="s">
        <v>133</v>
      </c>
      <c r="B88" s="9"/>
    </row>
    <row r="89" spans="1:2" x14ac:dyDescent="0.2">
      <c r="A89" s="63" t="s">
        <v>134</v>
      </c>
      <c r="B89" s="9">
        <v>408343</v>
      </c>
    </row>
    <row r="90" spans="1:2" x14ac:dyDescent="0.2">
      <c r="A90" s="65" t="s">
        <v>135</v>
      </c>
      <c r="B90" s="9"/>
    </row>
    <row r="91" spans="1:2" x14ac:dyDescent="0.2">
      <c r="A91" s="63" t="s">
        <v>136</v>
      </c>
      <c r="B91" s="70">
        <f t="shared" ref="B91" si="19">B92-ABS(B93)</f>
        <v>-460083</v>
      </c>
    </row>
    <row r="92" spans="1:2" x14ac:dyDescent="0.2">
      <c r="A92" s="63" t="s">
        <v>137</v>
      </c>
      <c r="B92" s="9"/>
    </row>
    <row r="93" spans="1:2" x14ac:dyDescent="0.2">
      <c r="A93" s="63" t="s">
        <v>138</v>
      </c>
      <c r="B93" s="9">
        <v>-460083</v>
      </c>
    </row>
    <row r="94" spans="1:2" x14ac:dyDescent="0.2">
      <c r="A94" s="63" t="s">
        <v>139</v>
      </c>
      <c r="B94" s="13">
        <f t="shared" ref="B94" si="20">SUM(B95:B100)</f>
        <v>0</v>
      </c>
    </row>
    <row r="95" spans="1:2" x14ac:dyDescent="0.2">
      <c r="A95" s="63" t="s">
        <v>140</v>
      </c>
      <c r="B95" s="9"/>
    </row>
    <row r="96" spans="1:2" ht="22.5" x14ac:dyDescent="0.2">
      <c r="A96" s="69" t="s">
        <v>141</v>
      </c>
      <c r="B96" s="9"/>
    </row>
    <row r="97" spans="1:2" x14ac:dyDescent="0.2">
      <c r="A97" s="63" t="s">
        <v>142</v>
      </c>
      <c r="B97" s="9"/>
    </row>
    <row r="98" spans="1:2" x14ac:dyDescent="0.2">
      <c r="A98" s="63" t="s">
        <v>143</v>
      </c>
      <c r="B98" s="9"/>
    </row>
    <row r="99" spans="1:2" ht="22.5" x14ac:dyDescent="0.2">
      <c r="A99" s="69" t="s">
        <v>144</v>
      </c>
      <c r="B99" s="9"/>
    </row>
    <row r="100" spans="1:2" x14ac:dyDescent="0.2">
      <c r="A100" s="63" t="s">
        <v>145</v>
      </c>
      <c r="B100" s="9"/>
    </row>
    <row r="101" spans="1:2" x14ac:dyDescent="0.2">
      <c r="A101" s="63" t="s">
        <v>146</v>
      </c>
      <c r="B101" s="9">
        <f>+'[1]PYG empresas - EP1'!D79</f>
        <v>-128754</v>
      </c>
    </row>
    <row r="102" spans="1:2" x14ac:dyDescent="0.2">
      <c r="A102" s="63" t="s">
        <v>147</v>
      </c>
      <c r="B102" s="9"/>
    </row>
    <row r="103" spans="1:2" x14ac:dyDescent="0.2">
      <c r="A103" s="63" t="s">
        <v>148</v>
      </c>
      <c r="B103" s="9"/>
    </row>
    <row r="104" spans="1:2" s="59" customFormat="1" x14ac:dyDescent="0.2">
      <c r="A104" s="62" t="s">
        <v>149</v>
      </c>
      <c r="B104" s="71">
        <f t="shared" ref="B104" si="21">B105+B106+B107</f>
        <v>0</v>
      </c>
    </row>
    <row r="105" spans="1:2" x14ac:dyDescent="0.2">
      <c r="A105" s="63" t="s">
        <v>150</v>
      </c>
      <c r="B105" s="9"/>
    </row>
    <row r="106" spans="1:2" x14ac:dyDescent="0.2">
      <c r="A106" s="63" t="s">
        <v>151</v>
      </c>
      <c r="B106" s="9"/>
    </row>
    <row r="107" spans="1:2" x14ac:dyDescent="0.2">
      <c r="A107" s="63" t="s">
        <v>152</v>
      </c>
      <c r="B107" s="9"/>
    </row>
    <row r="108" spans="1:2" s="59" customFormat="1" x14ac:dyDescent="0.2">
      <c r="A108" s="62" t="s">
        <v>153</v>
      </c>
      <c r="B108" s="6">
        <f t="shared" ref="B108" si="22">B109+B116</f>
        <v>1895172</v>
      </c>
    </row>
    <row r="109" spans="1:2" s="59" customFormat="1" x14ac:dyDescent="0.2">
      <c r="A109" s="63" t="s">
        <v>154</v>
      </c>
      <c r="B109" s="13">
        <f t="shared" ref="B109" si="23">SUM(B110:B115)</f>
        <v>1895172</v>
      </c>
    </row>
    <row r="110" spans="1:2" s="59" customFormat="1" x14ac:dyDescent="0.2">
      <c r="A110" s="63" t="s">
        <v>155</v>
      </c>
      <c r="B110" s="9">
        <v>253796</v>
      </c>
    </row>
    <row r="111" spans="1:2" s="59" customFormat="1" ht="22.5" x14ac:dyDescent="0.2">
      <c r="A111" s="69" t="s">
        <v>156</v>
      </c>
      <c r="B111" s="9"/>
    </row>
    <row r="112" spans="1:2" s="59" customFormat="1" x14ac:dyDescent="0.2">
      <c r="A112" s="63" t="s">
        <v>157</v>
      </c>
      <c r="B112" s="9"/>
    </row>
    <row r="113" spans="1:2" s="59" customFormat="1" x14ac:dyDescent="0.2">
      <c r="A113" s="63" t="s">
        <v>158</v>
      </c>
      <c r="B113" s="9">
        <v>1641376</v>
      </c>
    </row>
    <row r="114" spans="1:2" s="59" customFormat="1" x14ac:dyDescent="0.2">
      <c r="A114" s="63" t="s">
        <v>159</v>
      </c>
      <c r="B114" s="9"/>
    </row>
    <row r="115" spans="1:2" s="59" customFormat="1" x14ac:dyDescent="0.2">
      <c r="A115" s="63" t="s">
        <v>160</v>
      </c>
      <c r="B115" s="9"/>
    </row>
    <row r="116" spans="1:2" s="59" customFormat="1" x14ac:dyDescent="0.2">
      <c r="A116" s="63" t="s">
        <v>161</v>
      </c>
      <c r="B116" s="9"/>
    </row>
    <row r="117" spans="1:2" s="59" customFormat="1" ht="19.5" customHeight="1" x14ac:dyDescent="0.2">
      <c r="A117" s="61" t="s">
        <v>162</v>
      </c>
      <c r="B117" s="72">
        <f t="shared" ref="B117" si="24">B118+B123+B129+B130+B132+B131</f>
        <v>669882</v>
      </c>
    </row>
    <row r="118" spans="1:2" x14ac:dyDescent="0.2">
      <c r="A118" s="63" t="s">
        <v>163</v>
      </c>
      <c r="B118" s="70">
        <f t="shared" ref="B118" si="25">SUM(B119:B122)</f>
        <v>0</v>
      </c>
    </row>
    <row r="119" spans="1:2" x14ac:dyDescent="0.2">
      <c r="A119" s="65" t="s">
        <v>164</v>
      </c>
      <c r="B119" s="9"/>
    </row>
    <row r="120" spans="1:2" x14ac:dyDescent="0.2">
      <c r="A120" s="63" t="s">
        <v>165</v>
      </c>
      <c r="B120" s="9"/>
    </row>
    <row r="121" spans="1:2" x14ac:dyDescent="0.2">
      <c r="A121" s="63" t="s">
        <v>166</v>
      </c>
      <c r="B121" s="9"/>
    </row>
    <row r="122" spans="1:2" x14ac:dyDescent="0.2">
      <c r="A122" s="63" t="s">
        <v>167</v>
      </c>
      <c r="B122" s="9"/>
    </row>
    <row r="123" spans="1:2" x14ac:dyDescent="0.2">
      <c r="A123" s="63" t="s">
        <v>168</v>
      </c>
      <c r="B123" s="70">
        <f t="shared" ref="B123" si="26">SUM(B124:B128)</f>
        <v>38118</v>
      </c>
    </row>
    <row r="124" spans="1:2" x14ac:dyDescent="0.2">
      <c r="A124" s="63" t="s">
        <v>169</v>
      </c>
      <c r="B124" s="9"/>
    </row>
    <row r="125" spans="1:2" x14ac:dyDescent="0.2">
      <c r="A125" s="63" t="s">
        <v>170</v>
      </c>
      <c r="B125" s="9"/>
    </row>
    <row r="126" spans="1:2" x14ac:dyDescent="0.2">
      <c r="A126" s="63" t="s">
        <v>171</v>
      </c>
      <c r="B126" s="9"/>
    </row>
    <row r="127" spans="1:2" x14ac:dyDescent="0.2">
      <c r="A127" s="63" t="s">
        <v>90</v>
      </c>
      <c r="B127" s="9"/>
    </row>
    <row r="128" spans="1:2" x14ac:dyDescent="0.2">
      <c r="A128" s="63" t="s">
        <v>172</v>
      </c>
      <c r="B128" s="9">
        <f>38104+14</f>
        <v>38118</v>
      </c>
    </row>
    <row r="129" spans="1:2" x14ac:dyDescent="0.2">
      <c r="A129" s="69" t="s">
        <v>173</v>
      </c>
      <c r="B129" s="9"/>
    </row>
    <row r="130" spans="1:2" x14ac:dyDescent="0.2">
      <c r="A130" s="63" t="s">
        <v>174</v>
      </c>
      <c r="B130" s="9">
        <v>631729</v>
      </c>
    </row>
    <row r="131" spans="1:2" x14ac:dyDescent="0.2">
      <c r="A131" s="63" t="s">
        <v>175</v>
      </c>
      <c r="B131" s="9">
        <v>35</v>
      </c>
    </row>
    <row r="132" spans="1:2" x14ac:dyDescent="0.2">
      <c r="A132" s="63" t="s">
        <v>199</v>
      </c>
      <c r="B132" s="9"/>
    </row>
    <row r="133" spans="1:2" s="59" customFormat="1" ht="19.5" customHeight="1" x14ac:dyDescent="0.2">
      <c r="A133" s="61" t="s">
        <v>176</v>
      </c>
      <c r="B133" s="72">
        <f t="shared" ref="B133" si="27">B134+B135+B136+B142+B143+B151</f>
        <v>372952</v>
      </c>
    </row>
    <row r="134" spans="1:2" x14ac:dyDescent="0.2">
      <c r="A134" s="69" t="s">
        <v>177</v>
      </c>
      <c r="B134" s="9"/>
    </row>
    <row r="135" spans="1:2" x14ac:dyDescent="0.2">
      <c r="A135" s="63" t="s">
        <v>178</v>
      </c>
      <c r="B135" s="9"/>
    </row>
    <row r="136" spans="1:2" x14ac:dyDescent="0.2">
      <c r="A136" s="63" t="s">
        <v>179</v>
      </c>
      <c r="B136" s="70">
        <f t="shared" ref="B136" si="28">SUM(B137:B141)</f>
        <v>272092</v>
      </c>
    </row>
    <row r="137" spans="1:2" x14ac:dyDescent="0.2">
      <c r="A137" s="63" t="s">
        <v>169</v>
      </c>
      <c r="B137" s="9"/>
    </row>
    <row r="138" spans="1:2" x14ac:dyDescent="0.2">
      <c r="A138" s="63" t="s">
        <v>170</v>
      </c>
      <c r="B138" s="9"/>
    </row>
    <row r="139" spans="1:2" x14ac:dyDescent="0.2">
      <c r="A139" s="63" t="s">
        <v>171</v>
      </c>
      <c r="B139" s="9"/>
    </row>
    <row r="140" spans="1:2" x14ac:dyDescent="0.2">
      <c r="A140" s="63" t="s">
        <v>90</v>
      </c>
      <c r="B140" s="9"/>
    </row>
    <row r="141" spans="1:2" x14ac:dyDescent="0.2">
      <c r="A141" s="63" t="s">
        <v>172</v>
      </c>
      <c r="B141" s="9">
        <v>272092</v>
      </c>
    </row>
    <row r="142" spans="1:2" x14ac:dyDescent="0.2">
      <c r="A142" s="69" t="s">
        <v>180</v>
      </c>
      <c r="B142" s="9"/>
    </row>
    <row r="143" spans="1:2" x14ac:dyDescent="0.2">
      <c r="A143" s="63" t="s">
        <v>181</v>
      </c>
      <c r="B143" s="70">
        <f t="shared" ref="B143" si="29">SUM(B144:B150)</f>
        <v>100098</v>
      </c>
    </row>
    <row r="144" spans="1:2" x14ac:dyDescent="0.2">
      <c r="A144" s="63" t="s">
        <v>182</v>
      </c>
      <c r="B144" s="9"/>
    </row>
    <row r="145" spans="1:2" x14ac:dyDescent="0.2">
      <c r="A145" s="63" t="s">
        <v>183</v>
      </c>
      <c r="B145" s="9"/>
    </row>
    <row r="146" spans="1:2" x14ac:dyDescent="0.2">
      <c r="A146" s="63" t="s">
        <v>184</v>
      </c>
      <c r="B146" s="9">
        <v>19168</v>
      </c>
    </row>
    <row r="147" spans="1:2" x14ac:dyDescent="0.2">
      <c r="A147" s="63" t="s">
        <v>185</v>
      </c>
      <c r="B147" s="9">
        <v>34772</v>
      </c>
    </row>
    <row r="148" spans="1:2" x14ac:dyDescent="0.2">
      <c r="A148" s="63" t="s">
        <v>186</v>
      </c>
      <c r="B148" s="9"/>
    </row>
    <row r="149" spans="1:2" x14ac:dyDescent="0.2">
      <c r="A149" s="63" t="s">
        <v>187</v>
      </c>
      <c r="B149" s="9">
        <v>46158</v>
      </c>
    </row>
    <row r="150" spans="1:2" x14ac:dyDescent="0.2">
      <c r="A150" s="63" t="s">
        <v>188</v>
      </c>
      <c r="B150" s="9"/>
    </row>
    <row r="151" spans="1:2" x14ac:dyDescent="0.2">
      <c r="A151" s="63" t="s">
        <v>114</v>
      </c>
      <c r="B151" s="9">
        <v>762</v>
      </c>
    </row>
    <row r="152" spans="1:2" s="59" customFormat="1" ht="20.25" customHeight="1" x14ac:dyDescent="0.2">
      <c r="A152" s="61" t="s">
        <v>189</v>
      </c>
      <c r="B152" s="72">
        <f t="shared" ref="B152" si="30">B75+B117+B133</f>
        <v>11506145</v>
      </c>
    </row>
    <row r="153" spans="1:2" s="1" customFormat="1" x14ac:dyDescent="0.2"/>
    <row r="154" spans="1:2" s="1" customFormat="1" ht="21.75" customHeight="1" x14ac:dyDescent="0.2">
      <c r="A154" s="38" t="s">
        <v>0</v>
      </c>
      <c r="B154" s="75"/>
    </row>
    <row r="155" spans="1:2" s="4" customFormat="1" ht="19.5" customHeight="1" x14ac:dyDescent="0.2">
      <c r="A155" s="3" t="s">
        <v>1</v>
      </c>
      <c r="B155" s="2"/>
    </row>
    <row r="156" spans="1:2" s="7" customFormat="1" x14ac:dyDescent="0.2">
      <c r="A156" s="5" t="s">
        <v>2</v>
      </c>
      <c r="B156" s="6">
        <f>B157+B158</f>
        <v>636354</v>
      </c>
    </row>
    <row r="157" spans="1:2" s="1" customFormat="1" x14ac:dyDescent="0.2">
      <c r="A157" s="8" t="s">
        <v>3</v>
      </c>
      <c r="B157" s="9"/>
    </row>
    <row r="158" spans="1:2" s="1" customFormat="1" ht="10.5" customHeight="1" x14ac:dyDescent="0.2">
      <c r="A158" s="10" t="s">
        <v>4</v>
      </c>
      <c r="B158" s="9">
        <v>636354</v>
      </c>
    </row>
    <row r="159" spans="1:2" s="7" customFormat="1" ht="9.75" customHeight="1" x14ac:dyDescent="0.2">
      <c r="A159" s="11" t="s">
        <v>5</v>
      </c>
      <c r="B159" s="12"/>
    </row>
    <row r="160" spans="1:2" s="7" customFormat="1" x14ac:dyDescent="0.2">
      <c r="A160" s="5" t="s">
        <v>6</v>
      </c>
      <c r="B160" s="12"/>
    </row>
    <row r="161" spans="1:2" s="7" customFormat="1" x14ac:dyDescent="0.2">
      <c r="A161" s="5" t="s">
        <v>7</v>
      </c>
      <c r="B161" s="6">
        <f>B162+B163+B164+B165</f>
        <v>0</v>
      </c>
    </row>
    <row r="162" spans="1:2" s="1" customFormat="1" x14ac:dyDescent="0.2">
      <c r="A162" s="8" t="s">
        <v>8</v>
      </c>
      <c r="B162" s="9"/>
    </row>
    <row r="163" spans="1:2" s="1" customFormat="1" x14ac:dyDescent="0.2">
      <c r="A163" s="10" t="s">
        <v>9</v>
      </c>
      <c r="B163" s="9"/>
    </row>
    <row r="164" spans="1:2" s="1" customFormat="1" x14ac:dyDescent="0.2">
      <c r="A164" s="8" t="s">
        <v>10</v>
      </c>
      <c r="B164" s="9"/>
    </row>
    <row r="165" spans="1:2" s="1" customFormat="1" ht="12" customHeight="1" x14ac:dyDescent="0.2">
      <c r="A165" s="10" t="s">
        <v>11</v>
      </c>
      <c r="B165" s="9"/>
    </row>
    <row r="166" spans="1:2" s="7" customFormat="1" x14ac:dyDescent="0.2">
      <c r="A166" s="5" t="s">
        <v>12</v>
      </c>
      <c r="B166" s="6">
        <f>B167+B168</f>
        <v>539905</v>
      </c>
    </row>
    <row r="167" spans="1:2" s="1" customFormat="1" x14ac:dyDescent="0.2">
      <c r="A167" s="10" t="s">
        <v>13</v>
      </c>
      <c r="B167" s="9">
        <v>4617</v>
      </c>
    </row>
    <row r="168" spans="1:2" s="1" customFormat="1" ht="11.25" customHeight="1" x14ac:dyDescent="0.2">
      <c r="A168" s="10" t="s">
        <v>14</v>
      </c>
      <c r="B168" s="13">
        <f t="shared" ref="B168" si="31">SUM(B169:B174)</f>
        <v>535288</v>
      </c>
    </row>
    <row r="169" spans="1:2" s="1" customFormat="1" ht="11.25" customHeight="1" x14ac:dyDescent="0.2">
      <c r="A169" s="10" t="s">
        <v>15</v>
      </c>
      <c r="B169" s="9">
        <v>462400</v>
      </c>
    </row>
    <row r="170" spans="1:2" s="1" customFormat="1" ht="22.5" customHeight="1" x14ac:dyDescent="0.2">
      <c r="A170" s="10" t="s">
        <v>16</v>
      </c>
      <c r="B170" s="9">
        <v>35000</v>
      </c>
    </row>
    <row r="171" spans="1:2" s="1" customFormat="1" ht="11.25" customHeight="1" x14ac:dyDescent="0.2">
      <c r="A171" s="10" t="s">
        <v>17</v>
      </c>
      <c r="B171" s="9"/>
    </row>
    <row r="172" spans="1:2" s="1" customFormat="1" ht="11.25" customHeight="1" x14ac:dyDescent="0.2">
      <c r="A172" s="10" t="s">
        <v>18</v>
      </c>
      <c r="B172" s="9"/>
    </row>
    <row r="173" spans="1:2" s="1" customFormat="1" ht="11.25" customHeight="1" x14ac:dyDescent="0.2">
      <c r="A173" s="10" t="s">
        <v>19</v>
      </c>
      <c r="B173" s="9">
        <v>37888</v>
      </c>
    </row>
    <row r="174" spans="1:2" s="1" customFormat="1" ht="11.25" customHeight="1" x14ac:dyDescent="0.2">
      <c r="A174" s="10" t="s">
        <v>20</v>
      </c>
      <c r="B174" s="9"/>
    </row>
    <row r="175" spans="1:2" s="7" customFormat="1" x14ac:dyDescent="0.2">
      <c r="A175" s="11" t="s">
        <v>21</v>
      </c>
      <c r="B175" s="6">
        <f>B176+B177+B178</f>
        <v>-961332</v>
      </c>
    </row>
    <row r="176" spans="1:2" s="1" customFormat="1" x14ac:dyDescent="0.2">
      <c r="A176" s="10" t="s">
        <v>22</v>
      </c>
      <c r="B176" s="9">
        <v>-733879</v>
      </c>
    </row>
    <row r="177" spans="1:2" s="1" customFormat="1" x14ac:dyDescent="0.2">
      <c r="A177" s="10" t="s">
        <v>23</v>
      </c>
      <c r="B177" s="9">
        <v>-227453</v>
      </c>
    </row>
    <row r="178" spans="1:2" s="1" customFormat="1" x14ac:dyDescent="0.2">
      <c r="A178" s="10" t="s">
        <v>24</v>
      </c>
      <c r="B178" s="9"/>
    </row>
    <row r="179" spans="1:2" s="7" customFormat="1" x14ac:dyDescent="0.2">
      <c r="A179" s="11" t="s">
        <v>25</v>
      </c>
      <c r="B179" s="6">
        <f>B180+B181+B182+B183+B184</f>
        <v>-403302</v>
      </c>
    </row>
    <row r="180" spans="1:2" s="1" customFormat="1" x14ac:dyDescent="0.2">
      <c r="A180" s="10" t="s">
        <v>26</v>
      </c>
      <c r="B180" s="9">
        <v>-376408</v>
      </c>
    </row>
    <row r="181" spans="1:2" s="1" customFormat="1" x14ac:dyDescent="0.2">
      <c r="A181" s="10" t="s">
        <v>27</v>
      </c>
      <c r="B181" s="9">
        <v>-25064</v>
      </c>
    </row>
    <row r="182" spans="1:2" s="1" customFormat="1" ht="12" customHeight="1" x14ac:dyDescent="0.2">
      <c r="A182" s="10" t="s">
        <v>28</v>
      </c>
      <c r="B182" s="9">
        <v>-1830</v>
      </c>
    </row>
    <row r="183" spans="1:2" s="1" customFormat="1" x14ac:dyDescent="0.2">
      <c r="A183" s="10" t="s">
        <v>29</v>
      </c>
      <c r="B183" s="9"/>
    </row>
    <row r="184" spans="1:2" s="1" customFormat="1" x14ac:dyDescent="0.2">
      <c r="A184" s="10" t="s">
        <v>30</v>
      </c>
      <c r="B184" s="9"/>
    </row>
    <row r="185" spans="1:2" s="7" customFormat="1" x14ac:dyDescent="0.2">
      <c r="A185" s="11" t="s">
        <v>31</v>
      </c>
      <c r="B185" s="12">
        <v>-514473</v>
      </c>
    </row>
    <row r="186" spans="1:2" s="7" customFormat="1" x14ac:dyDescent="0.2">
      <c r="A186" s="11" t="s">
        <v>32</v>
      </c>
      <c r="B186" s="6">
        <f>SUM(B187:B192)</f>
        <v>394677</v>
      </c>
    </row>
    <row r="187" spans="1:2" s="1" customFormat="1" x14ac:dyDescent="0.2">
      <c r="A187" s="10" t="s">
        <v>33</v>
      </c>
      <c r="B187" s="9">
        <v>203762</v>
      </c>
    </row>
    <row r="188" spans="1:2" s="1" customFormat="1" x14ac:dyDescent="0.2">
      <c r="A188" s="10" t="s">
        <v>34</v>
      </c>
      <c r="B188" s="9"/>
    </row>
    <row r="189" spans="1:2" s="1" customFormat="1" x14ac:dyDescent="0.2">
      <c r="A189" s="10" t="s">
        <v>35</v>
      </c>
      <c r="B189" s="9"/>
    </row>
    <row r="190" spans="1:2" s="1" customFormat="1" x14ac:dyDescent="0.2">
      <c r="A190" s="10" t="s">
        <v>36</v>
      </c>
      <c r="B190" s="9">
        <v>190915</v>
      </c>
    </row>
    <row r="191" spans="1:2" s="1" customFormat="1" x14ac:dyDescent="0.2">
      <c r="A191" s="10" t="s">
        <v>37</v>
      </c>
      <c r="B191" s="9"/>
    </row>
    <row r="192" spans="1:2" s="1" customFormat="1" x14ac:dyDescent="0.2">
      <c r="A192" s="10" t="s">
        <v>38</v>
      </c>
      <c r="B192" s="9"/>
    </row>
    <row r="193" spans="1:2" s="7" customFormat="1" x14ac:dyDescent="0.2">
      <c r="A193" s="11" t="s">
        <v>39</v>
      </c>
      <c r="B193" s="12"/>
    </row>
    <row r="194" spans="1:2" s="7" customFormat="1" x14ac:dyDescent="0.2">
      <c r="A194" s="11" t="s">
        <v>40</v>
      </c>
      <c r="B194" s="6">
        <f>B195+B196</f>
        <v>169350</v>
      </c>
    </row>
    <row r="195" spans="1:2" s="1" customFormat="1" x14ac:dyDescent="0.2">
      <c r="A195" s="10" t="s">
        <v>41</v>
      </c>
      <c r="B195" s="9"/>
    </row>
    <row r="196" spans="1:2" s="1" customFormat="1" x14ac:dyDescent="0.2">
      <c r="A196" s="10" t="s">
        <v>42</v>
      </c>
      <c r="B196" s="9">
        <v>169350</v>
      </c>
    </row>
    <row r="197" spans="1:2" s="7" customFormat="1" x14ac:dyDescent="0.2">
      <c r="A197" s="11" t="s">
        <v>43</v>
      </c>
      <c r="B197" s="6">
        <f>B198+B199</f>
        <v>0</v>
      </c>
    </row>
    <row r="198" spans="1:2" s="1" customFormat="1" x14ac:dyDescent="0.2">
      <c r="A198" s="10" t="s">
        <v>44</v>
      </c>
      <c r="B198" s="9">
        <v>0</v>
      </c>
    </row>
    <row r="199" spans="1:2" s="1" customFormat="1" x14ac:dyDescent="0.2">
      <c r="A199" s="10" t="s">
        <v>45</v>
      </c>
      <c r="B199" s="9"/>
    </row>
    <row r="200" spans="1:2" s="1" customFormat="1" ht="22.5" x14ac:dyDescent="0.2">
      <c r="A200" s="14" t="s">
        <v>46</v>
      </c>
      <c r="B200" s="15">
        <f>B156+B159+B160+B161+B166+B175+B179+B185+B186+B193+B194+B197</f>
        <v>-138821</v>
      </c>
    </row>
    <row r="201" spans="1:2" s="1" customFormat="1" x14ac:dyDescent="0.2">
      <c r="A201" s="10" t="s">
        <v>47</v>
      </c>
      <c r="B201" s="13">
        <f>B202+B205</f>
        <v>10067</v>
      </c>
    </row>
    <row r="202" spans="1:2" s="1" customFormat="1" x14ac:dyDescent="0.2">
      <c r="A202" s="10" t="s">
        <v>48</v>
      </c>
      <c r="B202" s="13">
        <f>B203+B204</f>
        <v>0</v>
      </c>
    </row>
    <row r="203" spans="1:2" s="1" customFormat="1" x14ac:dyDescent="0.2">
      <c r="A203" s="10" t="s">
        <v>49</v>
      </c>
      <c r="B203" s="9"/>
    </row>
    <row r="204" spans="1:2" s="1" customFormat="1" x14ac:dyDescent="0.2">
      <c r="A204" s="10" t="s">
        <v>50</v>
      </c>
      <c r="B204" s="9"/>
    </row>
    <row r="205" spans="1:2" s="1" customFormat="1" x14ac:dyDescent="0.2">
      <c r="A205" s="10" t="s">
        <v>51</v>
      </c>
      <c r="B205" s="13">
        <f>B206+B207</f>
        <v>10067</v>
      </c>
    </row>
    <row r="206" spans="1:2" s="1" customFormat="1" x14ac:dyDescent="0.2">
      <c r="A206" s="10" t="s">
        <v>52</v>
      </c>
      <c r="B206" s="9"/>
    </row>
    <row r="207" spans="1:2" s="1" customFormat="1" x14ac:dyDescent="0.2">
      <c r="A207" s="10" t="s">
        <v>53</v>
      </c>
      <c r="B207" s="9">
        <v>10067</v>
      </c>
    </row>
    <row r="208" spans="1:2" s="1" customFormat="1" x14ac:dyDescent="0.2">
      <c r="A208" s="10" t="s">
        <v>54</v>
      </c>
      <c r="B208" s="13">
        <f>B209+B210+B211</f>
        <v>0</v>
      </c>
    </row>
    <row r="209" spans="1:2" s="1" customFormat="1" x14ac:dyDescent="0.2">
      <c r="A209" s="10" t="s">
        <v>55</v>
      </c>
      <c r="B209" s="9"/>
    </row>
    <row r="210" spans="1:2" s="1" customFormat="1" x14ac:dyDescent="0.2">
      <c r="A210" s="10" t="s">
        <v>56</v>
      </c>
      <c r="B210" s="9"/>
    </row>
    <row r="211" spans="1:2" s="1" customFormat="1" x14ac:dyDescent="0.2">
      <c r="A211" s="10" t="s">
        <v>57</v>
      </c>
      <c r="B211" s="9"/>
    </row>
    <row r="212" spans="1:2" s="1" customFormat="1" x14ac:dyDescent="0.2">
      <c r="A212" s="10" t="s">
        <v>58</v>
      </c>
      <c r="B212" s="13">
        <f>B213+B214</f>
        <v>0</v>
      </c>
    </row>
    <row r="213" spans="1:2" s="1" customFormat="1" x14ac:dyDescent="0.2">
      <c r="A213" s="10" t="s">
        <v>59</v>
      </c>
      <c r="B213" s="9"/>
    </row>
    <row r="214" spans="1:2" s="1" customFormat="1" ht="12" customHeight="1" x14ac:dyDescent="0.2">
      <c r="A214" s="10" t="s">
        <v>60</v>
      </c>
      <c r="B214" s="9"/>
    </row>
    <row r="215" spans="1:2" s="1" customFormat="1" x14ac:dyDescent="0.2">
      <c r="A215" s="10" t="s">
        <v>61</v>
      </c>
      <c r="B215" s="9"/>
    </row>
    <row r="216" spans="1:2" s="1" customFormat="1" ht="12.75" customHeight="1" x14ac:dyDescent="0.2">
      <c r="A216" s="10" t="s">
        <v>62</v>
      </c>
      <c r="B216" s="13">
        <f>B217+B218</f>
        <v>0</v>
      </c>
    </row>
    <row r="217" spans="1:2" s="1" customFormat="1" x14ac:dyDescent="0.2">
      <c r="A217" s="10" t="s">
        <v>41</v>
      </c>
      <c r="B217" s="9"/>
    </row>
    <row r="218" spans="1:2" s="1" customFormat="1" x14ac:dyDescent="0.2">
      <c r="A218" s="10" t="s">
        <v>42</v>
      </c>
      <c r="B218" s="9">
        <v>0</v>
      </c>
    </row>
    <row r="219" spans="1:2" s="1" customFormat="1" ht="15" customHeight="1" x14ac:dyDescent="0.2">
      <c r="A219" s="14" t="s">
        <v>63</v>
      </c>
      <c r="B219" s="15">
        <f>B201+B208+B212+B215+B216</f>
        <v>10067</v>
      </c>
    </row>
    <row r="220" spans="1:2" s="1" customFormat="1" ht="18.75" customHeight="1" x14ac:dyDescent="0.2">
      <c r="A220" s="14" t="s">
        <v>64</v>
      </c>
      <c r="B220" s="15">
        <f>B200+B219</f>
        <v>-128754</v>
      </c>
    </row>
    <row r="221" spans="1:2" s="1" customFormat="1" x14ac:dyDescent="0.2">
      <c r="A221" s="10" t="s">
        <v>65</v>
      </c>
      <c r="B221" s="9"/>
    </row>
    <row r="222" spans="1:2" s="1" customFormat="1" ht="22.5" x14ac:dyDescent="0.2">
      <c r="A222" s="14" t="s">
        <v>66</v>
      </c>
      <c r="B222" s="15">
        <f>B220+B221</f>
        <v>-128754</v>
      </c>
    </row>
    <row r="223" spans="1:2" s="1" customFormat="1" x14ac:dyDescent="0.2">
      <c r="A223" s="11" t="s">
        <v>67</v>
      </c>
      <c r="B223" s="9"/>
    </row>
    <row r="224" spans="1:2" s="1" customFormat="1" ht="22.5" x14ac:dyDescent="0.2">
      <c r="A224" s="10" t="s">
        <v>68</v>
      </c>
      <c r="B224" s="9"/>
    </row>
    <row r="225" spans="1:2" s="1" customFormat="1" ht="19.5" customHeight="1" x14ac:dyDescent="0.2">
      <c r="A225" s="14" t="s">
        <v>69</v>
      </c>
      <c r="B225" s="15">
        <f>B222+B224</f>
        <v>-128754</v>
      </c>
    </row>
  </sheetData>
  <mergeCells count="2">
    <mergeCell ref="A73:A74"/>
    <mergeCell ref="B73:B74"/>
  </mergeCells>
  <dataValidations count="3">
    <dataValidation type="whole" allowBlank="1" showInputMessage="1" showErrorMessage="1" error="Sólo datos sin decimales" sqref="B8:B71">
      <formula1>-200000000000</formula1>
      <formula2>200000000000</formula2>
    </dataValidation>
    <dataValidation type="whole" allowBlank="1" showInputMessage="1" showErrorMessage="1" error="Sólo datos con decimales" sqref="B75:B152">
      <formula1>-200000000000</formula1>
      <formula2>200000000000</formula2>
    </dataValidation>
    <dataValidation type="whole" allowBlank="1" showInputMessage="1" showErrorMessage="1" error="Sólo datos sin decimales_x000a_" sqref="B156:B225">
      <formula1>-200000000000</formula1>
      <formula2>200000000000</formula2>
    </dataValidation>
  </dataValidations>
  <printOptions horizontalCentered="1"/>
  <pageMargins left="0.31496062992125984" right="0.43307086614173229" top="0.78740157480314965" bottom="0.59055118110236227" header="0" footer="0"/>
  <pageSetup paperSize="9" scale="70" fitToHeight="0" orientation="portrait" verticalDpi="597" r:id="rId1"/>
  <headerFooter alignWithMargins="0"/>
  <rowBreaks count="1" manualBreakCount="1">
    <brk id="263" max="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showGridLines="0" zoomScale="115" zoomScaleNormal="115" workbookViewId="0">
      <selection activeCell="D34" sqref="D34"/>
    </sheetView>
  </sheetViews>
  <sheetFormatPr baseColWidth="10" defaultColWidth="13" defaultRowHeight="11.25" x14ac:dyDescent="0.2"/>
  <cols>
    <col min="1" max="1" width="59.5703125" style="64" customWidth="1"/>
    <col min="2" max="2" width="10.7109375" style="64" customWidth="1"/>
    <col min="3" max="4" width="13" style="64"/>
    <col min="5" max="5" width="10.140625" style="64" customWidth="1"/>
    <col min="6" max="6" width="13" style="64" hidden="1" customWidth="1"/>
    <col min="7" max="16384" width="13" style="64"/>
  </cols>
  <sheetData>
    <row r="1" spans="1:2" s="16" customFormat="1" ht="12" x14ac:dyDescent="0.2">
      <c r="A1" s="35" t="s">
        <v>201</v>
      </c>
      <c r="B1" s="32"/>
    </row>
    <row r="2" spans="1:2" s="16" customFormat="1" ht="12" customHeight="1" x14ac:dyDescent="0.2">
      <c r="B2" s="34"/>
    </row>
    <row r="3" spans="1:2" s="16" customFormat="1" ht="12" customHeight="1" x14ac:dyDescent="0.2">
      <c r="A3" s="35" t="s">
        <v>191</v>
      </c>
    </row>
    <row r="4" spans="1:2" s="16" customFormat="1" ht="12" x14ac:dyDescent="0.2">
      <c r="A4" s="17"/>
      <c r="B4" s="34"/>
    </row>
    <row r="5" spans="1:2" s="16" customFormat="1" ht="12" x14ac:dyDescent="0.2">
      <c r="A5" s="35" t="s">
        <v>190</v>
      </c>
      <c r="B5" s="34"/>
    </row>
    <row r="6" spans="1:2" s="16" customFormat="1" ht="12" customHeight="1" x14ac:dyDescent="0.2">
      <c r="B6" s="33"/>
    </row>
    <row r="7" spans="1:2" s="60" customFormat="1" ht="27" customHeight="1" x14ac:dyDescent="0.2">
      <c r="A7" s="73" t="s">
        <v>70</v>
      </c>
      <c r="B7" s="76"/>
    </row>
    <row r="8" spans="1:2" s="59" customFormat="1" ht="18" customHeight="1" x14ac:dyDescent="0.2">
      <c r="A8" s="61" t="s">
        <v>71</v>
      </c>
      <c r="B8" s="15">
        <f t="shared" ref="B8" si="0">B9+B16+B20+B23+B29+B36+B37+B35</f>
        <v>8486712</v>
      </c>
    </row>
    <row r="9" spans="1:2" s="59" customFormat="1" x14ac:dyDescent="0.2">
      <c r="A9" s="62" t="s">
        <v>72</v>
      </c>
      <c r="B9" s="6">
        <f t="shared" ref="B9" si="1">SUM(B10:B15)</f>
        <v>1743593</v>
      </c>
    </row>
    <row r="10" spans="1:2" x14ac:dyDescent="0.2">
      <c r="A10" s="63" t="s">
        <v>73</v>
      </c>
      <c r="B10" s="9">
        <v>13500</v>
      </c>
    </row>
    <row r="11" spans="1:2" x14ac:dyDescent="0.2">
      <c r="A11" s="63" t="s">
        <v>74</v>
      </c>
      <c r="B11" s="9"/>
    </row>
    <row r="12" spans="1:2" x14ac:dyDescent="0.2">
      <c r="A12" s="63" t="s">
        <v>75</v>
      </c>
      <c r="B12" s="9">
        <v>1413</v>
      </c>
    </row>
    <row r="13" spans="1:2" x14ac:dyDescent="0.2">
      <c r="A13" s="63" t="s">
        <v>76</v>
      </c>
      <c r="B13" s="9"/>
    </row>
    <row r="14" spans="1:2" x14ac:dyDescent="0.2">
      <c r="A14" s="63" t="s">
        <v>77</v>
      </c>
      <c r="B14" s="9">
        <v>39</v>
      </c>
    </row>
    <row r="15" spans="1:2" x14ac:dyDescent="0.2">
      <c r="A15" s="63" t="s">
        <v>78</v>
      </c>
      <c r="B15" s="9">
        <v>1728641</v>
      </c>
    </row>
    <row r="16" spans="1:2" s="59" customFormat="1" x14ac:dyDescent="0.2">
      <c r="A16" s="62" t="s">
        <v>79</v>
      </c>
      <c r="B16" s="6">
        <f t="shared" ref="B16" si="2">SUM(B17:B19)</f>
        <v>77103</v>
      </c>
    </row>
    <row r="17" spans="1:2" x14ac:dyDescent="0.2">
      <c r="A17" s="63" t="s">
        <v>80</v>
      </c>
      <c r="B17" s="9"/>
    </row>
    <row r="18" spans="1:2" x14ac:dyDescent="0.2">
      <c r="A18" s="65" t="s">
        <v>81</v>
      </c>
      <c r="B18" s="9">
        <v>77103</v>
      </c>
    </row>
    <row r="19" spans="1:2" x14ac:dyDescent="0.2">
      <c r="A19" s="63" t="s">
        <v>82</v>
      </c>
      <c r="B19" s="9"/>
    </row>
    <row r="20" spans="1:2" s="59" customFormat="1" x14ac:dyDescent="0.2">
      <c r="A20" s="62" t="s">
        <v>83</v>
      </c>
      <c r="B20" s="6">
        <f t="shared" ref="B20" si="3">B21+B22</f>
        <v>5064707</v>
      </c>
    </row>
    <row r="21" spans="1:2" x14ac:dyDescent="0.2">
      <c r="A21" s="63" t="s">
        <v>84</v>
      </c>
      <c r="B21" s="9">
        <v>338303</v>
      </c>
    </row>
    <row r="22" spans="1:2" x14ac:dyDescent="0.2">
      <c r="A22" s="65" t="s">
        <v>85</v>
      </c>
      <c r="B22" s="9">
        <v>4726404</v>
      </c>
    </row>
    <row r="23" spans="1:2" s="59" customFormat="1" x14ac:dyDescent="0.2">
      <c r="A23" s="66" t="s">
        <v>86</v>
      </c>
      <c r="B23" s="6">
        <f t="shared" ref="B23" si="4">SUM(B24:B28)</f>
        <v>0</v>
      </c>
    </row>
    <row r="24" spans="1:2" x14ac:dyDescent="0.2">
      <c r="A24" s="63" t="s">
        <v>87</v>
      </c>
      <c r="B24" s="9"/>
    </row>
    <row r="25" spans="1:2" x14ac:dyDescent="0.2">
      <c r="A25" s="63" t="s">
        <v>88</v>
      </c>
      <c r="B25" s="9"/>
    </row>
    <row r="26" spans="1:2" x14ac:dyDescent="0.2">
      <c r="A26" s="63" t="s">
        <v>89</v>
      </c>
      <c r="B26" s="9"/>
    </row>
    <row r="27" spans="1:2" x14ac:dyDescent="0.2">
      <c r="A27" s="63" t="s">
        <v>90</v>
      </c>
      <c r="B27" s="9"/>
    </row>
    <row r="28" spans="1:2" x14ac:dyDescent="0.2">
      <c r="A28" s="63" t="s">
        <v>91</v>
      </c>
      <c r="B28" s="9"/>
    </row>
    <row r="29" spans="1:2" s="59" customFormat="1" x14ac:dyDescent="0.2">
      <c r="A29" s="62" t="s">
        <v>92</v>
      </c>
      <c r="B29" s="6">
        <f t="shared" ref="B29" si="5">SUM(B30:B34)</f>
        <v>1601309</v>
      </c>
    </row>
    <row r="30" spans="1:2" x14ac:dyDescent="0.2">
      <c r="A30" s="63" t="s">
        <v>87</v>
      </c>
      <c r="B30" s="9"/>
    </row>
    <row r="31" spans="1:2" x14ac:dyDescent="0.2">
      <c r="A31" s="63" t="s">
        <v>93</v>
      </c>
      <c r="B31" s="9">
        <v>1597740</v>
      </c>
    </row>
    <row r="32" spans="1:2" x14ac:dyDescent="0.2">
      <c r="A32" s="63" t="s">
        <v>89</v>
      </c>
      <c r="B32" s="9"/>
    </row>
    <row r="33" spans="1:2" x14ac:dyDescent="0.2">
      <c r="A33" s="63" t="s">
        <v>90</v>
      </c>
      <c r="B33" s="9"/>
    </row>
    <row r="34" spans="1:2" x14ac:dyDescent="0.2">
      <c r="A34" s="63" t="s">
        <v>91</v>
      </c>
      <c r="B34" s="9">
        <v>3569</v>
      </c>
    </row>
    <row r="35" spans="1:2" x14ac:dyDescent="0.2">
      <c r="A35" s="62" t="s">
        <v>196</v>
      </c>
      <c r="B35" s="9"/>
    </row>
    <row r="36" spans="1:2" s="59" customFormat="1" x14ac:dyDescent="0.2">
      <c r="A36" s="62" t="s">
        <v>197</v>
      </c>
      <c r="B36" s="9"/>
    </row>
    <row r="37" spans="1:2" s="59" customFormat="1" x14ac:dyDescent="0.2">
      <c r="A37" s="62" t="s">
        <v>198</v>
      </c>
      <c r="B37" s="9"/>
    </row>
    <row r="38" spans="1:2" s="59" customFormat="1" ht="18.75" customHeight="1" x14ac:dyDescent="0.2">
      <c r="A38" s="61" t="s">
        <v>95</v>
      </c>
      <c r="B38" s="15">
        <f t="shared" ref="B38" si="6">B39+B40+B47+B55+B61+B67+B68</f>
        <v>4364375</v>
      </c>
    </row>
    <row r="39" spans="1:2" s="59" customFormat="1" x14ac:dyDescent="0.2">
      <c r="A39" s="62" t="s">
        <v>96</v>
      </c>
      <c r="B39" s="12"/>
    </row>
    <row r="40" spans="1:2" s="59" customFormat="1" x14ac:dyDescent="0.2">
      <c r="A40" s="62" t="s">
        <v>97</v>
      </c>
      <c r="B40" s="6">
        <f t="shared" ref="B40" si="7">SUM(B41:B46)</f>
        <v>0</v>
      </c>
    </row>
    <row r="41" spans="1:2" x14ac:dyDescent="0.2">
      <c r="A41" s="63" t="s">
        <v>98</v>
      </c>
      <c r="B41" s="9"/>
    </row>
    <row r="42" spans="1:2" x14ac:dyDescent="0.2">
      <c r="A42" s="63" t="s">
        <v>99</v>
      </c>
      <c r="B42" s="9"/>
    </row>
    <row r="43" spans="1:2" x14ac:dyDescent="0.2">
      <c r="A43" s="63" t="s">
        <v>100</v>
      </c>
      <c r="B43" s="9"/>
    </row>
    <row r="44" spans="1:2" x14ac:dyDescent="0.2">
      <c r="A44" s="63" t="s">
        <v>101</v>
      </c>
      <c r="B44" s="9"/>
    </row>
    <row r="45" spans="1:2" x14ac:dyDescent="0.2">
      <c r="A45" s="65" t="s">
        <v>102</v>
      </c>
      <c r="B45" s="9"/>
    </row>
    <row r="46" spans="1:2" x14ac:dyDescent="0.2">
      <c r="A46" s="63" t="s">
        <v>103</v>
      </c>
      <c r="B46" s="9"/>
    </row>
    <row r="47" spans="1:2" s="59" customFormat="1" x14ac:dyDescent="0.2">
      <c r="A47" s="62" t="s">
        <v>104</v>
      </c>
      <c r="B47" s="6">
        <f t="shared" ref="B47" si="8">SUM(B48:B54)</f>
        <v>531617</v>
      </c>
    </row>
    <row r="48" spans="1:2" x14ac:dyDescent="0.2">
      <c r="A48" s="63" t="s">
        <v>105</v>
      </c>
      <c r="B48" s="9">
        <v>171421</v>
      </c>
    </row>
    <row r="49" spans="1:2" x14ac:dyDescent="0.2">
      <c r="A49" s="63" t="s">
        <v>106</v>
      </c>
      <c r="B49" s="9"/>
    </row>
    <row r="50" spans="1:2" x14ac:dyDescent="0.2">
      <c r="A50" s="63" t="s">
        <v>107</v>
      </c>
      <c r="B50" s="9">
        <v>98</v>
      </c>
    </row>
    <row r="51" spans="1:2" x14ac:dyDescent="0.2">
      <c r="A51" s="63" t="s">
        <v>108</v>
      </c>
      <c r="B51" s="9"/>
    </row>
    <row r="52" spans="1:2" x14ac:dyDescent="0.2">
      <c r="A52" s="63" t="s">
        <v>109</v>
      </c>
      <c r="B52" s="9">
        <v>143009</v>
      </c>
    </row>
    <row r="53" spans="1:2" x14ac:dyDescent="0.2">
      <c r="A53" s="63" t="s">
        <v>110</v>
      </c>
      <c r="B53" s="9">
        <v>217089</v>
      </c>
    </row>
    <row r="54" spans="1:2" x14ac:dyDescent="0.2">
      <c r="A54" s="63" t="s">
        <v>111</v>
      </c>
      <c r="B54" s="9"/>
    </row>
    <row r="55" spans="1:2" s="59" customFormat="1" x14ac:dyDescent="0.2">
      <c r="A55" s="66" t="s">
        <v>112</v>
      </c>
      <c r="B55" s="6">
        <f t="shared" ref="B55" si="9">SUM(B56:B60)</f>
        <v>0</v>
      </c>
    </row>
    <row r="56" spans="1:2" x14ac:dyDescent="0.2">
      <c r="A56" s="63" t="s">
        <v>87</v>
      </c>
      <c r="B56" s="9"/>
    </row>
    <row r="57" spans="1:2" x14ac:dyDescent="0.2">
      <c r="A57" s="63" t="s">
        <v>88</v>
      </c>
      <c r="B57" s="9"/>
    </row>
    <row r="58" spans="1:2" x14ac:dyDescent="0.2">
      <c r="A58" s="63" t="s">
        <v>89</v>
      </c>
      <c r="B58" s="9"/>
    </row>
    <row r="59" spans="1:2" x14ac:dyDescent="0.2">
      <c r="A59" s="63" t="s">
        <v>90</v>
      </c>
      <c r="B59" s="9"/>
    </row>
    <row r="60" spans="1:2" x14ac:dyDescent="0.2">
      <c r="A60" s="63" t="s">
        <v>91</v>
      </c>
      <c r="B60" s="9"/>
    </row>
    <row r="61" spans="1:2" s="59" customFormat="1" x14ac:dyDescent="0.2">
      <c r="A61" s="62" t="s">
        <v>113</v>
      </c>
      <c r="B61" s="6">
        <f t="shared" ref="B61" si="10">SUM(B62:B66)</f>
        <v>2675484</v>
      </c>
    </row>
    <row r="62" spans="1:2" x14ac:dyDescent="0.2">
      <c r="A62" s="63" t="s">
        <v>87</v>
      </c>
      <c r="B62" s="9"/>
    </row>
    <row r="63" spans="1:2" x14ac:dyDescent="0.2">
      <c r="A63" s="63" t="s">
        <v>88</v>
      </c>
      <c r="B63" s="9">
        <v>175484</v>
      </c>
    </row>
    <row r="64" spans="1:2" x14ac:dyDescent="0.2">
      <c r="A64" s="63" t="s">
        <v>89</v>
      </c>
      <c r="B64" s="9">
        <v>2500000</v>
      </c>
    </row>
    <row r="65" spans="1:2" x14ac:dyDescent="0.2">
      <c r="A65" s="63" t="s">
        <v>90</v>
      </c>
      <c r="B65" s="9"/>
    </row>
    <row r="66" spans="1:2" x14ac:dyDescent="0.2">
      <c r="A66" s="63" t="s">
        <v>91</v>
      </c>
      <c r="B66" s="9"/>
    </row>
    <row r="67" spans="1:2" s="59" customFormat="1" x14ac:dyDescent="0.2">
      <c r="A67" s="62" t="s">
        <v>114</v>
      </c>
      <c r="B67" s="12">
        <v>4026</v>
      </c>
    </row>
    <row r="68" spans="1:2" s="59" customFormat="1" x14ac:dyDescent="0.2">
      <c r="A68" s="62" t="s">
        <v>115</v>
      </c>
      <c r="B68" s="6">
        <f t="shared" ref="B68" si="11">B69+B70</f>
        <v>1153248</v>
      </c>
    </row>
    <row r="69" spans="1:2" x14ac:dyDescent="0.2">
      <c r="A69" s="63" t="s">
        <v>116</v>
      </c>
      <c r="B69" s="9">
        <v>1153248</v>
      </c>
    </row>
    <row r="70" spans="1:2" x14ac:dyDescent="0.2">
      <c r="A70" s="63" t="s">
        <v>117</v>
      </c>
      <c r="B70" s="9"/>
    </row>
    <row r="71" spans="1:2" s="59" customFormat="1" ht="19.5" customHeight="1" x14ac:dyDescent="0.2">
      <c r="A71" s="61" t="s">
        <v>118</v>
      </c>
      <c r="B71" s="15">
        <f t="shared" ref="B71" si="12">B8+B38</f>
        <v>12851087</v>
      </c>
    </row>
    <row r="72" spans="1:2" s="59" customFormat="1" x14ac:dyDescent="0.2">
      <c r="A72" s="68"/>
      <c r="B72" s="58"/>
    </row>
    <row r="73" spans="1:2" ht="12.75" customHeight="1" x14ac:dyDescent="0.2">
      <c r="A73" s="108" t="s">
        <v>119</v>
      </c>
      <c r="B73" s="109"/>
    </row>
    <row r="74" spans="1:2" s="59" customFormat="1" ht="11.25" customHeight="1" x14ac:dyDescent="0.2">
      <c r="A74" s="108"/>
      <c r="B74" s="110"/>
    </row>
    <row r="75" spans="1:2" s="59" customFormat="1" ht="18" customHeight="1" x14ac:dyDescent="0.2">
      <c r="A75" s="61" t="s">
        <v>120</v>
      </c>
      <c r="B75" s="15">
        <f t="shared" ref="B75" si="13">B76+B104+B108</f>
        <v>11280220</v>
      </c>
    </row>
    <row r="76" spans="1:2" s="59" customFormat="1" x14ac:dyDescent="0.2">
      <c r="A76" s="62" t="s">
        <v>121</v>
      </c>
      <c r="B76" s="6">
        <f t="shared" ref="B76" si="14">B77+B86+B87-ABS(B90)+B91+B94+B101-ABS(B102)+B103</f>
        <v>8353662</v>
      </c>
    </row>
    <row r="77" spans="1:2" x14ac:dyDescent="0.2">
      <c r="A77" s="63" t="s">
        <v>122</v>
      </c>
      <c r="B77" s="13">
        <f t="shared" ref="B77" si="15">B78+B82</f>
        <v>8634441</v>
      </c>
    </row>
    <row r="78" spans="1:2" x14ac:dyDescent="0.2">
      <c r="A78" s="63" t="s">
        <v>123</v>
      </c>
      <c r="B78" s="13">
        <f t="shared" ref="B78" si="16">SUM(B79:B81)</f>
        <v>8634441</v>
      </c>
    </row>
    <row r="79" spans="1:2" x14ac:dyDescent="0.2">
      <c r="A79" s="63" t="s">
        <v>124</v>
      </c>
      <c r="B79" s="9"/>
    </row>
    <row r="80" spans="1:2" ht="12.75" customHeight="1" x14ac:dyDescent="0.2">
      <c r="A80" s="69" t="s">
        <v>125</v>
      </c>
      <c r="B80" s="9">
        <v>8634441</v>
      </c>
    </row>
    <row r="81" spans="1:2" x14ac:dyDescent="0.2">
      <c r="A81" s="63" t="s">
        <v>126</v>
      </c>
      <c r="B81" s="9"/>
    </row>
    <row r="82" spans="1:2" x14ac:dyDescent="0.2">
      <c r="A82" s="63" t="s">
        <v>127</v>
      </c>
      <c r="B82" s="13">
        <f t="shared" ref="B82" si="17">SUM(B83:B85)</f>
        <v>0</v>
      </c>
    </row>
    <row r="83" spans="1:2" x14ac:dyDescent="0.2">
      <c r="A83" s="63" t="s">
        <v>128</v>
      </c>
      <c r="B83" s="9"/>
    </row>
    <row r="84" spans="1:2" x14ac:dyDescent="0.2">
      <c r="A84" s="63" t="s">
        <v>129</v>
      </c>
      <c r="B84" s="9"/>
    </row>
    <row r="85" spans="1:2" x14ac:dyDescent="0.2">
      <c r="A85" s="63" t="s">
        <v>130</v>
      </c>
      <c r="B85" s="9"/>
    </row>
    <row r="86" spans="1:2" x14ac:dyDescent="0.2">
      <c r="A86" s="63" t="s">
        <v>131</v>
      </c>
      <c r="B86" s="9">
        <v>114192</v>
      </c>
    </row>
    <row r="87" spans="1:2" x14ac:dyDescent="0.2">
      <c r="A87" s="63" t="s">
        <v>132</v>
      </c>
      <c r="B87" s="70">
        <f t="shared" ref="B87" si="18">B88+B89</f>
        <v>408343</v>
      </c>
    </row>
    <row r="88" spans="1:2" x14ac:dyDescent="0.2">
      <c r="A88" s="63" t="s">
        <v>133</v>
      </c>
      <c r="B88" s="9"/>
    </row>
    <row r="89" spans="1:2" x14ac:dyDescent="0.2">
      <c r="A89" s="63" t="s">
        <v>134</v>
      </c>
      <c r="B89" s="9">
        <v>408343</v>
      </c>
    </row>
    <row r="90" spans="1:2" x14ac:dyDescent="0.2">
      <c r="A90" s="65" t="s">
        <v>135</v>
      </c>
      <c r="B90" s="9"/>
    </row>
    <row r="91" spans="1:2" x14ac:dyDescent="0.2">
      <c r="A91" s="63" t="s">
        <v>136</v>
      </c>
      <c r="B91" s="70">
        <f t="shared" ref="B91" si="19">B92-ABS(B93)</f>
        <v>-690714</v>
      </c>
    </row>
    <row r="92" spans="1:2" x14ac:dyDescent="0.2">
      <c r="A92" s="63" t="s">
        <v>137</v>
      </c>
      <c r="B92" s="9"/>
    </row>
    <row r="93" spans="1:2" x14ac:dyDescent="0.2">
      <c r="A93" s="63" t="s">
        <v>138</v>
      </c>
      <c r="B93" s="9">
        <v>-690714</v>
      </c>
    </row>
    <row r="94" spans="1:2" x14ac:dyDescent="0.2">
      <c r="A94" s="63" t="s">
        <v>139</v>
      </c>
      <c r="B94" s="13">
        <f t="shared" ref="B94" si="20">SUM(B95:B100)</f>
        <v>0</v>
      </c>
    </row>
    <row r="95" spans="1:2" x14ac:dyDescent="0.2">
      <c r="A95" s="63" t="s">
        <v>140</v>
      </c>
      <c r="B95" s="9"/>
    </row>
    <row r="96" spans="1:2" ht="22.5" x14ac:dyDescent="0.2">
      <c r="A96" s="69" t="s">
        <v>141</v>
      </c>
      <c r="B96" s="9"/>
    </row>
    <row r="97" spans="1:2" x14ac:dyDescent="0.2">
      <c r="A97" s="63" t="s">
        <v>142</v>
      </c>
      <c r="B97" s="9"/>
    </row>
    <row r="98" spans="1:2" x14ac:dyDescent="0.2">
      <c r="A98" s="63" t="s">
        <v>143</v>
      </c>
      <c r="B98" s="9"/>
    </row>
    <row r="99" spans="1:2" ht="22.5" x14ac:dyDescent="0.2">
      <c r="A99" s="69" t="s">
        <v>144</v>
      </c>
      <c r="B99" s="9"/>
    </row>
    <row r="100" spans="1:2" x14ac:dyDescent="0.2">
      <c r="A100" s="63" t="s">
        <v>145</v>
      </c>
      <c r="B100" s="9"/>
    </row>
    <row r="101" spans="1:2" x14ac:dyDescent="0.2">
      <c r="A101" s="63" t="s">
        <v>146</v>
      </c>
      <c r="B101" s="9">
        <v>-112600</v>
      </c>
    </row>
    <row r="102" spans="1:2" x14ac:dyDescent="0.2">
      <c r="A102" s="63" t="s">
        <v>147</v>
      </c>
      <c r="B102" s="9"/>
    </row>
    <row r="103" spans="1:2" x14ac:dyDescent="0.2">
      <c r="A103" s="63" t="s">
        <v>148</v>
      </c>
      <c r="B103" s="9"/>
    </row>
    <row r="104" spans="1:2" s="59" customFormat="1" x14ac:dyDescent="0.2">
      <c r="A104" s="62" t="s">
        <v>149</v>
      </c>
      <c r="B104" s="71">
        <f t="shared" ref="B104" si="21">B105+B106+B107</f>
        <v>0</v>
      </c>
    </row>
    <row r="105" spans="1:2" x14ac:dyDescent="0.2">
      <c r="A105" s="63" t="s">
        <v>150</v>
      </c>
      <c r="B105" s="9"/>
    </row>
    <row r="106" spans="1:2" x14ac:dyDescent="0.2">
      <c r="A106" s="63" t="s">
        <v>151</v>
      </c>
      <c r="B106" s="9"/>
    </row>
    <row r="107" spans="1:2" x14ac:dyDescent="0.2">
      <c r="A107" s="63" t="s">
        <v>152</v>
      </c>
      <c r="B107" s="9"/>
    </row>
    <row r="108" spans="1:2" s="59" customFormat="1" x14ac:dyDescent="0.2">
      <c r="A108" s="62" t="s">
        <v>153</v>
      </c>
      <c r="B108" s="6">
        <f t="shared" ref="B108" si="22">B109+B116</f>
        <v>2926558</v>
      </c>
    </row>
    <row r="109" spans="1:2" s="59" customFormat="1" x14ac:dyDescent="0.2">
      <c r="A109" s="63" t="s">
        <v>154</v>
      </c>
      <c r="B109" s="13">
        <f t="shared" ref="B109" si="23">SUM(B110:B115)</f>
        <v>2926558</v>
      </c>
    </row>
    <row r="110" spans="1:2" s="59" customFormat="1" x14ac:dyDescent="0.2">
      <c r="A110" s="63" t="s">
        <v>155</v>
      </c>
      <c r="B110" s="9">
        <v>1428358</v>
      </c>
    </row>
    <row r="111" spans="1:2" s="59" customFormat="1" ht="22.5" x14ac:dyDescent="0.2">
      <c r="A111" s="69" t="s">
        <v>156</v>
      </c>
      <c r="B111" s="9"/>
    </row>
    <row r="112" spans="1:2" s="59" customFormat="1" x14ac:dyDescent="0.2">
      <c r="A112" s="63" t="s">
        <v>157</v>
      </c>
      <c r="B112" s="9"/>
    </row>
    <row r="113" spans="1:2" s="59" customFormat="1" x14ac:dyDescent="0.2">
      <c r="A113" s="63" t="s">
        <v>158</v>
      </c>
      <c r="B113" s="9">
        <v>1498200</v>
      </c>
    </row>
    <row r="114" spans="1:2" s="59" customFormat="1" x14ac:dyDescent="0.2">
      <c r="A114" s="63" t="s">
        <v>159</v>
      </c>
      <c r="B114" s="9"/>
    </row>
    <row r="115" spans="1:2" s="59" customFormat="1" x14ac:dyDescent="0.2">
      <c r="A115" s="63" t="s">
        <v>160</v>
      </c>
      <c r="B115" s="9"/>
    </row>
    <row r="116" spans="1:2" s="59" customFormat="1" x14ac:dyDescent="0.2">
      <c r="A116" s="63" t="s">
        <v>161</v>
      </c>
      <c r="B116" s="9"/>
    </row>
    <row r="117" spans="1:2" s="59" customFormat="1" ht="19.5" customHeight="1" x14ac:dyDescent="0.2">
      <c r="A117" s="61" t="s">
        <v>162</v>
      </c>
      <c r="B117" s="72">
        <f t="shared" ref="B117" si="24">B118+B123+B129+B130+B132+B131</f>
        <v>1039667</v>
      </c>
    </row>
    <row r="118" spans="1:2" x14ac:dyDescent="0.2">
      <c r="A118" s="63" t="s">
        <v>163</v>
      </c>
      <c r="B118" s="70">
        <f t="shared" ref="B118" si="25">SUM(B119:B122)</f>
        <v>0</v>
      </c>
    </row>
    <row r="119" spans="1:2" x14ac:dyDescent="0.2">
      <c r="A119" s="65" t="s">
        <v>164</v>
      </c>
      <c r="B119" s="9"/>
    </row>
    <row r="120" spans="1:2" x14ac:dyDescent="0.2">
      <c r="A120" s="63" t="s">
        <v>165</v>
      </c>
      <c r="B120" s="9"/>
    </row>
    <row r="121" spans="1:2" x14ac:dyDescent="0.2">
      <c r="A121" s="63" t="s">
        <v>166</v>
      </c>
      <c r="B121" s="9"/>
    </row>
    <row r="122" spans="1:2" x14ac:dyDescent="0.2">
      <c r="A122" s="63" t="s">
        <v>167</v>
      </c>
      <c r="B122" s="9"/>
    </row>
    <row r="123" spans="1:2" x14ac:dyDescent="0.2">
      <c r="A123" s="63" t="s">
        <v>168</v>
      </c>
      <c r="B123" s="70">
        <f t="shared" ref="B123" si="26">SUM(B124:B128)</f>
        <v>64111</v>
      </c>
    </row>
    <row r="124" spans="1:2" x14ac:dyDescent="0.2">
      <c r="A124" s="63" t="s">
        <v>169</v>
      </c>
      <c r="B124" s="9"/>
    </row>
    <row r="125" spans="1:2" x14ac:dyDescent="0.2">
      <c r="A125" s="63" t="s">
        <v>170</v>
      </c>
      <c r="B125" s="9"/>
    </row>
    <row r="126" spans="1:2" x14ac:dyDescent="0.2">
      <c r="A126" s="63" t="s">
        <v>171</v>
      </c>
      <c r="B126" s="9"/>
    </row>
    <row r="127" spans="1:2" x14ac:dyDescent="0.2">
      <c r="A127" s="63" t="s">
        <v>90</v>
      </c>
      <c r="B127" s="9"/>
    </row>
    <row r="128" spans="1:2" x14ac:dyDescent="0.2">
      <c r="A128" s="63" t="s">
        <v>172</v>
      </c>
      <c r="B128" s="9">
        <v>64111</v>
      </c>
    </row>
    <row r="129" spans="1:2" x14ac:dyDescent="0.2">
      <c r="A129" s="69" t="s">
        <v>173</v>
      </c>
      <c r="B129" s="9"/>
    </row>
    <row r="130" spans="1:2" x14ac:dyDescent="0.2">
      <c r="A130" s="63" t="s">
        <v>174</v>
      </c>
      <c r="B130" s="9">
        <v>975521</v>
      </c>
    </row>
    <row r="131" spans="1:2" x14ac:dyDescent="0.2">
      <c r="A131" s="63" t="s">
        <v>175</v>
      </c>
      <c r="B131" s="9">
        <v>35</v>
      </c>
    </row>
    <row r="132" spans="1:2" x14ac:dyDescent="0.2">
      <c r="A132" s="63" t="s">
        <v>199</v>
      </c>
      <c r="B132" s="9"/>
    </row>
    <row r="133" spans="1:2" s="59" customFormat="1" ht="19.5" customHeight="1" x14ac:dyDescent="0.2">
      <c r="A133" s="61" t="s">
        <v>176</v>
      </c>
      <c r="B133" s="72">
        <f t="shared" ref="B133" si="27">B134+B135+B136+B142+B143+B151</f>
        <v>531200</v>
      </c>
    </row>
    <row r="134" spans="1:2" x14ac:dyDescent="0.2">
      <c r="A134" s="69" t="s">
        <v>177</v>
      </c>
      <c r="B134" s="9"/>
    </row>
    <row r="135" spans="1:2" x14ac:dyDescent="0.2">
      <c r="A135" s="63" t="s">
        <v>178</v>
      </c>
      <c r="B135" s="9"/>
    </row>
    <row r="136" spans="1:2" x14ac:dyDescent="0.2">
      <c r="A136" s="63" t="s">
        <v>179</v>
      </c>
      <c r="B136" s="70">
        <f t="shared" ref="B136" si="28">SUM(B137:B141)</f>
        <v>368134</v>
      </c>
    </row>
    <row r="137" spans="1:2" x14ac:dyDescent="0.2">
      <c r="A137" s="63" t="s">
        <v>169</v>
      </c>
      <c r="B137" s="9"/>
    </row>
    <row r="138" spans="1:2" x14ac:dyDescent="0.2">
      <c r="A138" s="63" t="s">
        <v>170</v>
      </c>
      <c r="B138" s="9"/>
    </row>
    <row r="139" spans="1:2" x14ac:dyDescent="0.2">
      <c r="A139" s="63" t="s">
        <v>171</v>
      </c>
      <c r="B139" s="9"/>
    </row>
    <row r="140" spans="1:2" x14ac:dyDescent="0.2">
      <c r="A140" s="63" t="s">
        <v>90</v>
      </c>
      <c r="B140" s="9"/>
    </row>
    <row r="141" spans="1:2" x14ac:dyDescent="0.2">
      <c r="A141" s="63" t="s">
        <v>172</v>
      </c>
      <c r="B141" s="9">
        <v>368134</v>
      </c>
    </row>
    <row r="142" spans="1:2" x14ac:dyDescent="0.2">
      <c r="A142" s="69" t="s">
        <v>180</v>
      </c>
      <c r="B142" s="9"/>
    </row>
    <row r="143" spans="1:2" x14ac:dyDescent="0.2">
      <c r="A143" s="63" t="s">
        <v>181</v>
      </c>
      <c r="B143" s="70">
        <f t="shared" ref="B143" si="29">SUM(B144:B150)</f>
        <v>161703</v>
      </c>
    </row>
    <row r="144" spans="1:2" x14ac:dyDescent="0.2">
      <c r="A144" s="63" t="s">
        <v>182</v>
      </c>
      <c r="B144" s="9"/>
    </row>
    <row r="145" spans="1:2" x14ac:dyDescent="0.2">
      <c r="A145" s="63" t="s">
        <v>183</v>
      </c>
      <c r="B145" s="9"/>
    </row>
    <row r="146" spans="1:2" x14ac:dyDescent="0.2">
      <c r="A146" s="63" t="s">
        <v>184</v>
      </c>
      <c r="B146" s="9">
        <v>42688</v>
      </c>
    </row>
    <row r="147" spans="1:2" x14ac:dyDescent="0.2">
      <c r="A147" s="63" t="s">
        <v>185</v>
      </c>
      <c r="B147" s="9">
        <v>42222</v>
      </c>
    </row>
    <row r="148" spans="1:2" x14ac:dyDescent="0.2">
      <c r="A148" s="63" t="s">
        <v>186</v>
      </c>
      <c r="B148" s="9"/>
    </row>
    <row r="149" spans="1:2" x14ac:dyDescent="0.2">
      <c r="A149" s="63" t="s">
        <v>187</v>
      </c>
      <c r="B149" s="9">
        <v>76793</v>
      </c>
    </row>
    <row r="150" spans="1:2" x14ac:dyDescent="0.2">
      <c r="A150" s="63" t="s">
        <v>188</v>
      </c>
      <c r="B150" s="9"/>
    </row>
    <row r="151" spans="1:2" x14ac:dyDescent="0.2">
      <c r="A151" s="63" t="s">
        <v>114</v>
      </c>
      <c r="B151" s="9">
        <v>1363</v>
      </c>
    </row>
    <row r="152" spans="1:2" s="59" customFormat="1" ht="20.25" customHeight="1" x14ac:dyDescent="0.2">
      <c r="A152" s="61" t="s">
        <v>189</v>
      </c>
      <c r="B152" s="72">
        <f t="shared" ref="B152" si="30">B75+B117+B133</f>
        <v>12851087</v>
      </c>
    </row>
    <row r="153" spans="1:2" s="1" customFormat="1" x14ac:dyDescent="0.2"/>
    <row r="154" spans="1:2" s="1" customFormat="1" ht="21.75" customHeight="1" x14ac:dyDescent="0.2">
      <c r="A154" s="38" t="s">
        <v>0</v>
      </c>
      <c r="B154" s="75"/>
    </row>
    <row r="155" spans="1:2" s="4" customFormat="1" ht="19.5" customHeight="1" x14ac:dyDescent="0.2">
      <c r="A155" s="3" t="s">
        <v>1</v>
      </c>
      <c r="B155" s="2"/>
    </row>
    <row r="156" spans="1:2" s="7" customFormat="1" x14ac:dyDescent="0.2">
      <c r="A156" s="5" t="s">
        <v>2</v>
      </c>
      <c r="B156" s="6">
        <f t="shared" ref="B156" si="31">B157+B158</f>
        <v>579992</v>
      </c>
    </row>
    <row r="157" spans="1:2" s="1" customFormat="1" x14ac:dyDescent="0.2">
      <c r="A157" s="8" t="s">
        <v>3</v>
      </c>
      <c r="B157" s="9"/>
    </row>
    <row r="158" spans="1:2" s="1" customFormat="1" ht="10.5" customHeight="1" x14ac:dyDescent="0.2">
      <c r="A158" s="10" t="s">
        <v>4</v>
      </c>
      <c r="B158" s="9">
        <v>579992</v>
      </c>
    </row>
    <row r="159" spans="1:2" s="7" customFormat="1" ht="9.75" customHeight="1" x14ac:dyDescent="0.2">
      <c r="A159" s="11" t="s">
        <v>5</v>
      </c>
      <c r="B159" s="12"/>
    </row>
    <row r="160" spans="1:2" s="7" customFormat="1" x14ac:dyDescent="0.2">
      <c r="A160" s="5" t="s">
        <v>6</v>
      </c>
      <c r="B160" s="12"/>
    </row>
    <row r="161" spans="1:2" s="7" customFormat="1" x14ac:dyDescent="0.2">
      <c r="A161" s="5" t="s">
        <v>7</v>
      </c>
      <c r="B161" s="6">
        <f t="shared" ref="B161" si="32">B162+B163+B164+B165</f>
        <v>0</v>
      </c>
    </row>
    <row r="162" spans="1:2" s="1" customFormat="1" x14ac:dyDescent="0.2">
      <c r="A162" s="8" t="s">
        <v>8</v>
      </c>
      <c r="B162" s="9"/>
    </row>
    <row r="163" spans="1:2" s="1" customFormat="1" x14ac:dyDescent="0.2">
      <c r="A163" s="10" t="s">
        <v>9</v>
      </c>
      <c r="B163" s="9"/>
    </row>
    <row r="164" spans="1:2" s="1" customFormat="1" x14ac:dyDescent="0.2">
      <c r="A164" s="8" t="s">
        <v>10</v>
      </c>
      <c r="B164" s="9"/>
    </row>
    <row r="165" spans="1:2" s="1" customFormat="1" ht="12" customHeight="1" x14ac:dyDescent="0.2">
      <c r="A165" s="10" t="s">
        <v>11</v>
      </c>
      <c r="B165" s="9"/>
    </row>
    <row r="166" spans="1:2" s="7" customFormat="1" x14ac:dyDescent="0.2">
      <c r="A166" s="5" t="s">
        <v>12</v>
      </c>
      <c r="B166" s="6">
        <f t="shared" ref="B166" si="33">B167+B168</f>
        <v>487984</v>
      </c>
    </row>
    <row r="167" spans="1:2" s="1" customFormat="1" x14ac:dyDescent="0.2">
      <c r="A167" s="10" t="s">
        <v>13</v>
      </c>
      <c r="B167" s="9">
        <v>5584</v>
      </c>
    </row>
    <row r="168" spans="1:2" s="1" customFormat="1" ht="11.25" customHeight="1" x14ac:dyDescent="0.2">
      <c r="A168" s="10" t="s">
        <v>14</v>
      </c>
      <c r="B168" s="13">
        <f t="shared" ref="B168" si="34">SUM(B169:B174)</f>
        <v>482400</v>
      </c>
    </row>
    <row r="169" spans="1:2" s="1" customFormat="1" ht="11.25" customHeight="1" x14ac:dyDescent="0.2">
      <c r="A169" s="10" t="s">
        <v>15</v>
      </c>
      <c r="B169" s="9">
        <v>427400</v>
      </c>
    </row>
    <row r="170" spans="1:2" s="1" customFormat="1" ht="22.5" customHeight="1" x14ac:dyDescent="0.2">
      <c r="A170" s="10" t="s">
        <v>16</v>
      </c>
      <c r="B170" s="9">
        <v>35000</v>
      </c>
    </row>
    <row r="171" spans="1:2" s="1" customFormat="1" ht="11.25" customHeight="1" x14ac:dyDescent="0.2">
      <c r="A171" s="10" t="s">
        <v>17</v>
      </c>
      <c r="B171" s="9"/>
    </row>
    <row r="172" spans="1:2" s="1" customFormat="1" ht="11.25" customHeight="1" x14ac:dyDescent="0.2">
      <c r="A172" s="10" t="s">
        <v>18</v>
      </c>
      <c r="B172" s="9"/>
    </row>
    <row r="173" spans="1:2" s="1" customFormat="1" ht="11.25" customHeight="1" x14ac:dyDescent="0.2">
      <c r="A173" s="10" t="s">
        <v>19</v>
      </c>
      <c r="B173" s="9">
        <v>20000</v>
      </c>
    </row>
    <row r="174" spans="1:2" s="1" customFormat="1" ht="11.25" customHeight="1" x14ac:dyDescent="0.2">
      <c r="A174" s="10" t="s">
        <v>20</v>
      </c>
      <c r="B174" s="9"/>
    </row>
    <row r="175" spans="1:2" s="7" customFormat="1" x14ac:dyDescent="0.2">
      <c r="A175" s="11" t="s">
        <v>21</v>
      </c>
      <c r="B175" s="6">
        <f t="shared" ref="B175" si="35">B176+B177+B178</f>
        <v>-922269</v>
      </c>
    </row>
    <row r="176" spans="1:2" s="1" customFormat="1" x14ac:dyDescent="0.2">
      <c r="A176" s="10" t="s">
        <v>22</v>
      </c>
      <c r="B176" s="9">
        <v>-703183</v>
      </c>
    </row>
    <row r="177" spans="1:2" s="1" customFormat="1" x14ac:dyDescent="0.2">
      <c r="A177" s="10" t="s">
        <v>23</v>
      </c>
      <c r="B177" s="9">
        <v>-219086</v>
      </c>
    </row>
    <row r="178" spans="1:2" s="1" customFormat="1" x14ac:dyDescent="0.2">
      <c r="A178" s="10" t="s">
        <v>24</v>
      </c>
      <c r="B178" s="9"/>
    </row>
    <row r="179" spans="1:2" s="7" customFormat="1" x14ac:dyDescent="0.2">
      <c r="A179" s="11" t="s">
        <v>25</v>
      </c>
      <c r="B179" s="6">
        <f t="shared" ref="B179" si="36">B180+B181+B182+B183+B184</f>
        <v>-339373</v>
      </c>
    </row>
    <row r="180" spans="1:2" s="1" customFormat="1" x14ac:dyDescent="0.2">
      <c r="A180" s="10" t="s">
        <v>26</v>
      </c>
      <c r="B180" s="9">
        <v>-312098</v>
      </c>
    </row>
    <row r="181" spans="1:2" s="1" customFormat="1" x14ac:dyDescent="0.2">
      <c r="A181" s="10" t="s">
        <v>27</v>
      </c>
      <c r="B181" s="9">
        <v>-25475</v>
      </c>
    </row>
    <row r="182" spans="1:2" s="1" customFormat="1" ht="12" customHeight="1" x14ac:dyDescent="0.2">
      <c r="A182" s="10" t="s">
        <v>28</v>
      </c>
      <c r="B182" s="9">
        <v>-1800</v>
      </c>
    </row>
    <row r="183" spans="1:2" s="1" customFormat="1" x14ac:dyDescent="0.2">
      <c r="A183" s="10" t="s">
        <v>29</v>
      </c>
      <c r="B183" s="9"/>
    </row>
    <row r="184" spans="1:2" s="1" customFormat="1" x14ac:dyDescent="0.2">
      <c r="A184" s="10" t="s">
        <v>30</v>
      </c>
      <c r="B184" s="9"/>
    </row>
    <row r="185" spans="1:2" s="7" customFormat="1" x14ac:dyDescent="0.2">
      <c r="A185" s="11" t="s">
        <v>31</v>
      </c>
      <c r="B185" s="12">
        <v>-503514</v>
      </c>
    </row>
    <row r="186" spans="1:2" s="7" customFormat="1" x14ac:dyDescent="0.2">
      <c r="A186" s="11" t="s">
        <v>32</v>
      </c>
      <c r="B186" s="6">
        <f t="shared" ref="B186" si="37">SUM(B187:B192)</f>
        <v>385461</v>
      </c>
    </row>
    <row r="187" spans="1:2" s="1" customFormat="1" x14ac:dyDescent="0.2">
      <c r="A187" s="10" t="s">
        <v>33</v>
      </c>
      <c r="B187" s="9">
        <v>194546</v>
      </c>
    </row>
    <row r="188" spans="1:2" s="1" customFormat="1" x14ac:dyDescent="0.2">
      <c r="A188" s="10" t="s">
        <v>34</v>
      </c>
      <c r="B188" s="9"/>
    </row>
    <row r="189" spans="1:2" s="1" customFormat="1" x14ac:dyDescent="0.2">
      <c r="A189" s="10" t="s">
        <v>35</v>
      </c>
      <c r="B189" s="9"/>
    </row>
    <row r="190" spans="1:2" s="1" customFormat="1" x14ac:dyDescent="0.2">
      <c r="A190" s="10" t="s">
        <v>36</v>
      </c>
      <c r="B190" s="9">
        <v>190915</v>
      </c>
    </row>
    <row r="191" spans="1:2" s="1" customFormat="1" x14ac:dyDescent="0.2">
      <c r="A191" s="10" t="s">
        <v>37</v>
      </c>
      <c r="B191" s="9"/>
    </row>
    <row r="192" spans="1:2" s="1" customFormat="1" x14ac:dyDescent="0.2">
      <c r="A192" s="10" t="s">
        <v>38</v>
      </c>
      <c r="B192" s="9"/>
    </row>
    <row r="193" spans="1:2" s="7" customFormat="1" x14ac:dyDescent="0.2">
      <c r="A193" s="11" t="s">
        <v>39</v>
      </c>
      <c r="B193" s="12"/>
    </row>
    <row r="194" spans="1:2" s="7" customFormat="1" x14ac:dyDescent="0.2">
      <c r="A194" s="11" t="s">
        <v>40</v>
      </c>
      <c r="B194" s="6">
        <f t="shared" ref="B194" si="38">B195+B196</f>
        <v>177964</v>
      </c>
    </row>
    <row r="195" spans="1:2" s="1" customFormat="1" x14ac:dyDescent="0.2">
      <c r="A195" s="10" t="s">
        <v>41</v>
      </c>
      <c r="B195" s="9"/>
    </row>
    <row r="196" spans="1:2" s="1" customFormat="1" x14ac:dyDescent="0.2">
      <c r="A196" s="10" t="s">
        <v>42</v>
      </c>
      <c r="B196" s="9">
        <v>177964</v>
      </c>
    </row>
    <row r="197" spans="1:2" s="7" customFormat="1" x14ac:dyDescent="0.2">
      <c r="A197" s="11" t="s">
        <v>43</v>
      </c>
      <c r="B197" s="6">
        <f t="shared" ref="B197" si="39">B198+B199</f>
        <v>0</v>
      </c>
    </row>
    <row r="198" spans="1:2" s="1" customFormat="1" x14ac:dyDescent="0.2">
      <c r="A198" s="10" t="s">
        <v>44</v>
      </c>
      <c r="B198" s="9">
        <v>0</v>
      </c>
    </row>
    <row r="199" spans="1:2" s="1" customFormat="1" x14ac:dyDescent="0.2">
      <c r="A199" s="10" t="s">
        <v>45</v>
      </c>
      <c r="B199" s="9"/>
    </row>
    <row r="200" spans="1:2" s="1" customFormat="1" ht="22.5" x14ac:dyDescent="0.2">
      <c r="A200" s="14" t="s">
        <v>46</v>
      </c>
      <c r="B200" s="15">
        <f t="shared" ref="B200" si="40">B156+B159+B160+B161+B166+B175+B179+B185+B186+B193+B194+B197</f>
        <v>-133755</v>
      </c>
    </row>
    <row r="201" spans="1:2" s="1" customFormat="1" x14ac:dyDescent="0.2">
      <c r="A201" s="10" t="s">
        <v>47</v>
      </c>
      <c r="B201" s="13">
        <f t="shared" ref="B201" si="41">B202+B205</f>
        <v>19955</v>
      </c>
    </row>
    <row r="202" spans="1:2" s="1" customFormat="1" x14ac:dyDescent="0.2">
      <c r="A202" s="10" t="s">
        <v>48</v>
      </c>
      <c r="B202" s="13">
        <f t="shared" ref="B202" si="42">B203+B204</f>
        <v>0</v>
      </c>
    </row>
    <row r="203" spans="1:2" s="1" customFormat="1" x14ac:dyDescent="0.2">
      <c r="A203" s="10" t="s">
        <v>49</v>
      </c>
      <c r="B203" s="9"/>
    </row>
    <row r="204" spans="1:2" s="1" customFormat="1" x14ac:dyDescent="0.2">
      <c r="A204" s="10" t="s">
        <v>50</v>
      </c>
      <c r="B204" s="9"/>
    </row>
    <row r="205" spans="1:2" s="1" customFormat="1" x14ac:dyDescent="0.2">
      <c r="A205" s="10" t="s">
        <v>51</v>
      </c>
      <c r="B205" s="13">
        <f t="shared" ref="B205" si="43">B206+B207</f>
        <v>19955</v>
      </c>
    </row>
    <row r="206" spans="1:2" s="1" customFormat="1" x14ac:dyDescent="0.2">
      <c r="A206" s="10" t="s">
        <v>52</v>
      </c>
      <c r="B206" s="9"/>
    </row>
    <row r="207" spans="1:2" s="1" customFormat="1" x14ac:dyDescent="0.2">
      <c r="A207" s="10" t="s">
        <v>53</v>
      </c>
      <c r="B207" s="9">
        <v>19955</v>
      </c>
    </row>
    <row r="208" spans="1:2" s="1" customFormat="1" x14ac:dyDescent="0.2">
      <c r="A208" s="10" t="s">
        <v>54</v>
      </c>
      <c r="B208" s="13">
        <f t="shared" ref="B208" si="44">B209+B210+B211</f>
        <v>0</v>
      </c>
    </row>
    <row r="209" spans="1:2" s="1" customFormat="1" x14ac:dyDescent="0.2">
      <c r="A209" s="10" t="s">
        <v>55</v>
      </c>
      <c r="B209" s="9"/>
    </row>
    <row r="210" spans="1:2" s="1" customFormat="1" x14ac:dyDescent="0.2">
      <c r="A210" s="10" t="s">
        <v>56</v>
      </c>
      <c r="B210" s="9"/>
    </row>
    <row r="211" spans="1:2" s="1" customFormat="1" x14ac:dyDescent="0.2">
      <c r="A211" s="10" t="s">
        <v>57</v>
      </c>
      <c r="B211" s="9"/>
    </row>
    <row r="212" spans="1:2" s="1" customFormat="1" x14ac:dyDescent="0.2">
      <c r="A212" s="10" t="s">
        <v>58</v>
      </c>
      <c r="B212" s="13">
        <f t="shared" ref="B212" si="45">B213+B214</f>
        <v>0</v>
      </c>
    </row>
    <row r="213" spans="1:2" s="1" customFormat="1" x14ac:dyDescent="0.2">
      <c r="A213" s="10" t="s">
        <v>59</v>
      </c>
      <c r="B213" s="9"/>
    </row>
    <row r="214" spans="1:2" s="1" customFormat="1" ht="12" customHeight="1" x14ac:dyDescent="0.2">
      <c r="A214" s="10" t="s">
        <v>60</v>
      </c>
      <c r="B214" s="9"/>
    </row>
    <row r="215" spans="1:2" s="1" customFormat="1" x14ac:dyDescent="0.2">
      <c r="A215" s="10" t="s">
        <v>61</v>
      </c>
      <c r="B215" s="9"/>
    </row>
    <row r="216" spans="1:2" s="1" customFormat="1" ht="12.75" customHeight="1" x14ac:dyDescent="0.2">
      <c r="A216" s="10" t="s">
        <v>62</v>
      </c>
      <c r="B216" s="13">
        <f t="shared" ref="B216" si="46">B217+B218</f>
        <v>1200</v>
      </c>
    </row>
    <row r="217" spans="1:2" s="1" customFormat="1" x14ac:dyDescent="0.2">
      <c r="A217" s="10" t="s">
        <v>41</v>
      </c>
      <c r="B217" s="9"/>
    </row>
    <row r="218" spans="1:2" s="1" customFormat="1" x14ac:dyDescent="0.2">
      <c r="A218" s="10" t="s">
        <v>42</v>
      </c>
      <c r="B218" s="9">
        <v>1200</v>
      </c>
    </row>
    <row r="219" spans="1:2" s="1" customFormat="1" ht="15" customHeight="1" x14ac:dyDescent="0.2">
      <c r="A219" s="14" t="s">
        <v>63</v>
      </c>
      <c r="B219" s="15">
        <f t="shared" ref="B219" si="47">B201+B208+B212+B215+B216</f>
        <v>21155</v>
      </c>
    </row>
    <row r="220" spans="1:2" s="1" customFormat="1" ht="18.75" customHeight="1" x14ac:dyDescent="0.2">
      <c r="A220" s="14" t="s">
        <v>64</v>
      </c>
      <c r="B220" s="15">
        <f t="shared" ref="B220" si="48">B200+B219</f>
        <v>-112600</v>
      </c>
    </row>
    <row r="221" spans="1:2" s="1" customFormat="1" x14ac:dyDescent="0.2">
      <c r="A221" s="10" t="s">
        <v>65</v>
      </c>
      <c r="B221" s="9"/>
    </row>
    <row r="222" spans="1:2" s="1" customFormat="1" ht="22.5" x14ac:dyDescent="0.2">
      <c r="A222" s="14" t="s">
        <v>66</v>
      </c>
      <c r="B222" s="15">
        <f t="shared" ref="B222" si="49">B220+B221</f>
        <v>-112600</v>
      </c>
    </row>
    <row r="223" spans="1:2" s="1" customFormat="1" x14ac:dyDescent="0.2">
      <c r="A223" s="11" t="s">
        <v>67</v>
      </c>
      <c r="B223" s="9"/>
    </row>
    <row r="224" spans="1:2" s="1" customFormat="1" ht="22.5" x14ac:dyDescent="0.2">
      <c r="A224" s="10" t="s">
        <v>68</v>
      </c>
      <c r="B224" s="9"/>
    </row>
    <row r="225" spans="1:2" s="1" customFormat="1" ht="19.5" customHeight="1" x14ac:dyDescent="0.2">
      <c r="A225" s="14" t="s">
        <v>69</v>
      </c>
      <c r="B225" s="15">
        <f t="shared" ref="B225" si="50">B222+B224</f>
        <v>-112600</v>
      </c>
    </row>
  </sheetData>
  <mergeCells count="2">
    <mergeCell ref="A73:A74"/>
    <mergeCell ref="B73:B74"/>
  </mergeCells>
  <dataValidations count="3">
    <dataValidation type="whole" allowBlank="1" showInputMessage="1" showErrorMessage="1" error="Sólo datos sin decimales" sqref="B8:B71">
      <formula1>-200000000000</formula1>
      <formula2>200000000000</formula2>
    </dataValidation>
    <dataValidation type="whole" allowBlank="1" showInputMessage="1" showErrorMessage="1" error="Sólo datos con decimales" sqref="B75:B152">
      <formula1>-200000000000</formula1>
      <formula2>200000000000</formula2>
    </dataValidation>
    <dataValidation type="whole" allowBlank="1" showInputMessage="1" showErrorMessage="1" error="Sólo datos sin decimales_x000a_" sqref="B156:B225">
      <formula1>-200000000000</formula1>
      <formula2>200000000000</formula2>
    </dataValidation>
  </dataValidations>
  <printOptions horizontalCentered="1"/>
  <pageMargins left="0.31496062992125984" right="0.43307086614173229" top="0.78740157480314965" bottom="0.59055118110236227" header="0" footer="0"/>
  <pageSetup paperSize="9" scale="67" orientation="portrait" r:id="rId1"/>
  <headerFooter alignWithMargins="0"/>
  <rowBreaks count="1" manualBreakCount="1">
    <brk id="265" max="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5"/>
  <sheetViews>
    <sheetView showGridLines="0" tabSelected="1" zoomScale="115" zoomScaleNormal="115" workbookViewId="0">
      <selection activeCell="A2" sqref="A2"/>
    </sheetView>
  </sheetViews>
  <sheetFormatPr baseColWidth="10" defaultColWidth="13" defaultRowHeight="11.25" x14ac:dyDescent="0.2"/>
  <cols>
    <col min="1" max="1" width="59.5703125" style="84" customWidth="1"/>
    <col min="2" max="2" width="10.7109375" style="84" customWidth="1"/>
    <col min="3" max="16384" width="13" style="84"/>
  </cols>
  <sheetData>
    <row r="1" spans="1:2" s="16" customFormat="1" ht="12" x14ac:dyDescent="0.2">
      <c r="A1" s="35" t="s">
        <v>208</v>
      </c>
      <c r="B1" s="32"/>
    </row>
    <row r="2" spans="1:2" s="16" customFormat="1" ht="12" customHeight="1" x14ac:dyDescent="0.2">
      <c r="B2" s="34"/>
    </row>
    <row r="3" spans="1:2" s="16" customFormat="1" ht="12" customHeight="1" x14ac:dyDescent="0.2">
      <c r="A3" s="35" t="s">
        <v>191</v>
      </c>
    </row>
    <row r="4" spans="1:2" s="16" customFormat="1" ht="12" x14ac:dyDescent="0.2">
      <c r="A4" s="17"/>
      <c r="B4" s="34"/>
    </row>
    <row r="5" spans="1:2" s="16" customFormat="1" ht="12" x14ac:dyDescent="0.2">
      <c r="A5" s="35" t="s">
        <v>190</v>
      </c>
      <c r="B5" s="34"/>
    </row>
    <row r="6" spans="1:2" s="16" customFormat="1" ht="12" customHeight="1" x14ac:dyDescent="0.2">
      <c r="B6" s="33"/>
    </row>
    <row r="7" spans="1:2" s="78" customFormat="1" ht="27" customHeight="1" x14ac:dyDescent="0.2">
      <c r="A7" s="100" t="s">
        <v>70</v>
      </c>
      <c r="B7" s="101"/>
    </row>
    <row r="8" spans="1:2" s="77" customFormat="1" ht="18" customHeight="1" x14ac:dyDescent="0.2">
      <c r="A8" s="79" t="s">
        <v>71</v>
      </c>
      <c r="B8" s="80">
        <f t="shared" ref="B8" si="0">B9+B16+B20+B23+B29+B36+B37+B35</f>
        <v>9323476</v>
      </c>
    </row>
    <row r="9" spans="1:2" s="77" customFormat="1" x14ac:dyDescent="0.2">
      <c r="A9" s="81" t="s">
        <v>72</v>
      </c>
      <c r="B9" s="80">
        <f t="shared" ref="B9" si="1">SUM(B10:B15)</f>
        <v>2721756</v>
      </c>
    </row>
    <row r="10" spans="1:2" x14ac:dyDescent="0.2">
      <c r="A10" s="82" t="s">
        <v>73</v>
      </c>
      <c r="B10" s="83"/>
    </row>
    <row r="11" spans="1:2" x14ac:dyDescent="0.2">
      <c r="A11" s="82" t="s">
        <v>74</v>
      </c>
      <c r="B11" s="83"/>
    </row>
    <row r="12" spans="1:2" x14ac:dyDescent="0.2">
      <c r="A12" s="82" t="s">
        <v>75</v>
      </c>
      <c r="B12" s="83">
        <v>7329</v>
      </c>
    </row>
    <row r="13" spans="1:2" x14ac:dyDescent="0.2">
      <c r="A13" s="82" t="s">
        <v>76</v>
      </c>
      <c r="B13" s="83"/>
    </row>
    <row r="14" spans="1:2" x14ac:dyDescent="0.2">
      <c r="A14" s="82" t="s">
        <v>77</v>
      </c>
      <c r="B14" s="83"/>
    </row>
    <row r="15" spans="1:2" x14ac:dyDescent="0.2">
      <c r="A15" s="82" t="s">
        <v>78</v>
      </c>
      <c r="B15" s="83">
        <v>2714427</v>
      </c>
    </row>
    <row r="16" spans="1:2" s="77" customFormat="1" x14ac:dyDescent="0.2">
      <c r="A16" s="81" t="s">
        <v>79</v>
      </c>
      <c r="B16" s="80">
        <f t="shared" ref="B16" si="2">SUM(B17:B19)</f>
        <v>203697</v>
      </c>
    </row>
    <row r="17" spans="1:2" x14ac:dyDescent="0.2">
      <c r="A17" s="82" t="s">
        <v>80</v>
      </c>
      <c r="B17" s="83"/>
    </row>
    <row r="18" spans="1:2" x14ac:dyDescent="0.2">
      <c r="A18" s="85" t="s">
        <v>202</v>
      </c>
      <c r="B18" s="83">
        <v>190197</v>
      </c>
    </row>
    <row r="19" spans="1:2" x14ac:dyDescent="0.2">
      <c r="A19" s="82" t="s">
        <v>82</v>
      </c>
      <c r="B19" s="83">
        <v>13500</v>
      </c>
    </row>
    <row r="20" spans="1:2" s="77" customFormat="1" x14ac:dyDescent="0.2">
      <c r="A20" s="81" t="s">
        <v>83</v>
      </c>
      <c r="B20" s="80">
        <f t="shared" ref="B20" si="3">B21+B22</f>
        <v>4918284</v>
      </c>
    </row>
    <row r="21" spans="1:2" x14ac:dyDescent="0.2">
      <c r="A21" s="82" t="s">
        <v>84</v>
      </c>
      <c r="B21" s="83">
        <v>338663</v>
      </c>
    </row>
    <row r="22" spans="1:2" x14ac:dyDescent="0.2">
      <c r="A22" s="85" t="s">
        <v>203</v>
      </c>
      <c r="B22" s="83">
        <v>4579621</v>
      </c>
    </row>
    <row r="23" spans="1:2" s="77" customFormat="1" x14ac:dyDescent="0.2">
      <c r="A23" s="86" t="s">
        <v>86</v>
      </c>
      <c r="B23" s="80">
        <f t="shared" ref="B23" si="4">SUM(B24:B28)</f>
        <v>0</v>
      </c>
    </row>
    <row r="24" spans="1:2" x14ac:dyDescent="0.2">
      <c r="A24" s="82" t="s">
        <v>87</v>
      </c>
      <c r="B24" s="83"/>
    </row>
    <row r="25" spans="1:2" x14ac:dyDescent="0.2">
      <c r="A25" s="82" t="s">
        <v>88</v>
      </c>
      <c r="B25" s="83"/>
    </row>
    <row r="26" spans="1:2" x14ac:dyDescent="0.2">
      <c r="A26" s="82" t="s">
        <v>89</v>
      </c>
      <c r="B26" s="83"/>
    </row>
    <row r="27" spans="1:2" x14ac:dyDescent="0.2">
      <c r="A27" s="82" t="s">
        <v>90</v>
      </c>
      <c r="B27" s="83"/>
    </row>
    <row r="28" spans="1:2" x14ac:dyDescent="0.2">
      <c r="A28" s="82" t="s">
        <v>91</v>
      </c>
      <c r="B28" s="83"/>
    </row>
    <row r="29" spans="1:2" s="77" customFormat="1" x14ac:dyDescent="0.2">
      <c r="A29" s="81" t="s">
        <v>92</v>
      </c>
      <c r="B29" s="80">
        <f t="shared" ref="B29" si="5">SUM(B30:B34)</f>
        <v>1479739</v>
      </c>
    </row>
    <row r="30" spans="1:2" x14ac:dyDescent="0.2">
      <c r="A30" s="82" t="s">
        <v>87</v>
      </c>
      <c r="B30" s="83"/>
    </row>
    <row r="31" spans="1:2" x14ac:dyDescent="0.2">
      <c r="A31" s="82" t="s">
        <v>93</v>
      </c>
      <c r="B31" s="83">
        <v>1475770</v>
      </c>
    </row>
    <row r="32" spans="1:2" x14ac:dyDescent="0.2">
      <c r="A32" s="82" t="s">
        <v>89</v>
      </c>
      <c r="B32" s="83"/>
    </row>
    <row r="33" spans="1:2" x14ac:dyDescent="0.2">
      <c r="A33" s="82" t="s">
        <v>90</v>
      </c>
      <c r="B33" s="83"/>
    </row>
    <row r="34" spans="1:2" x14ac:dyDescent="0.2">
      <c r="A34" s="82" t="s">
        <v>91</v>
      </c>
      <c r="B34" s="83">
        <v>3969</v>
      </c>
    </row>
    <row r="35" spans="1:2" x14ac:dyDescent="0.2">
      <c r="A35" s="81" t="s">
        <v>196</v>
      </c>
      <c r="B35" s="83"/>
    </row>
    <row r="36" spans="1:2" s="77" customFormat="1" x14ac:dyDescent="0.2">
      <c r="A36" s="81" t="s">
        <v>197</v>
      </c>
      <c r="B36" s="83"/>
    </row>
    <row r="37" spans="1:2" s="77" customFormat="1" x14ac:dyDescent="0.2">
      <c r="A37" s="81" t="s">
        <v>198</v>
      </c>
      <c r="B37" s="83"/>
    </row>
    <row r="38" spans="1:2" s="77" customFormat="1" ht="18.75" customHeight="1" x14ac:dyDescent="0.2">
      <c r="A38" s="79" t="s">
        <v>95</v>
      </c>
      <c r="B38" s="80">
        <f t="shared" ref="B38" si="6">B39+B40+B47+B55+B61+B67+B68</f>
        <v>4125452</v>
      </c>
    </row>
    <row r="39" spans="1:2" s="77" customFormat="1" x14ac:dyDescent="0.2">
      <c r="A39" s="81" t="s">
        <v>96</v>
      </c>
      <c r="B39" s="87"/>
    </row>
    <row r="40" spans="1:2" s="77" customFormat="1" x14ac:dyDescent="0.2">
      <c r="A40" s="81" t="s">
        <v>97</v>
      </c>
      <c r="B40" s="80">
        <f t="shared" ref="B40" si="7">SUM(B41:B46)</f>
        <v>0</v>
      </c>
    </row>
    <row r="41" spans="1:2" x14ac:dyDescent="0.2">
      <c r="A41" s="82" t="s">
        <v>98</v>
      </c>
      <c r="B41" s="83"/>
    </row>
    <row r="42" spans="1:2" x14ac:dyDescent="0.2">
      <c r="A42" s="82" t="s">
        <v>99</v>
      </c>
      <c r="B42" s="83"/>
    </row>
    <row r="43" spans="1:2" x14ac:dyDescent="0.2">
      <c r="A43" s="82" t="s">
        <v>100</v>
      </c>
      <c r="B43" s="83"/>
    </row>
    <row r="44" spans="1:2" x14ac:dyDescent="0.2">
      <c r="A44" s="82" t="s">
        <v>101</v>
      </c>
      <c r="B44" s="83"/>
    </row>
    <row r="45" spans="1:2" x14ac:dyDescent="0.2">
      <c r="A45" s="85" t="s">
        <v>204</v>
      </c>
      <c r="B45" s="83"/>
    </row>
    <row r="46" spans="1:2" x14ac:dyDescent="0.2">
      <c r="A46" s="82" t="s">
        <v>103</v>
      </c>
      <c r="B46" s="83"/>
    </row>
    <row r="47" spans="1:2" s="77" customFormat="1" x14ac:dyDescent="0.2">
      <c r="A47" s="81" t="s">
        <v>104</v>
      </c>
      <c r="B47" s="80">
        <f t="shared" ref="B47" si="8">SUM(B48:B54)</f>
        <v>685301</v>
      </c>
    </row>
    <row r="48" spans="1:2" x14ac:dyDescent="0.2">
      <c r="A48" s="82" t="s">
        <v>105</v>
      </c>
      <c r="B48" s="83">
        <v>170816</v>
      </c>
    </row>
    <row r="49" spans="1:2" x14ac:dyDescent="0.2">
      <c r="A49" s="82" t="s">
        <v>106</v>
      </c>
      <c r="B49" s="83"/>
    </row>
    <row r="50" spans="1:2" x14ac:dyDescent="0.2">
      <c r="A50" s="82" t="s">
        <v>107</v>
      </c>
      <c r="B50" s="83"/>
    </row>
    <row r="51" spans="1:2" x14ac:dyDescent="0.2">
      <c r="A51" s="82" t="s">
        <v>108</v>
      </c>
      <c r="B51" s="83">
        <v>98</v>
      </c>
    </row>
    <row r="52" spans="1:2" x14ac:dyDescent="0.2">
      <c r="A52" s="82" t="s">
        <v>109</v>
      </c>
      <c r="B52" s="83">
        <v>128643</v>
      </c>
    </row>
    <row r="53" spans="1:2" x14ac:dyDescent="0.2">
      <c r="A53" s="82" t="s">
        <v>110</v>
      </c>
      <c r="B53" s="83">
        <v>385744</v>
      </c>
    </row>
    <row r="54" spans="1:2" x14ac:dyDescent="0.2">
      <c r="A54" s="82" t="s">
        <v>111</v>
      </c>
      <c r="B54" s="83"/>
    </row>
    <row r="55" spans="1:2" s="77" customFormat="1" x14ac:dyDescent="0.2">
      <c r="A55" s="86" t="s">
        <v>112</v>
      </c>
      <c r="B55" s="80">
        <f t="shared" ref="B55" si="9">SUM(B56:B60)</f>
        <v>0</v>
      </c>
    </row>
    <row r="56" spans="1:2" x14ac:dyDescent="0.2">
      <c r="A56" s="82" t="s">
        <v>87</v>
      </c>
      <c r="B56" s="83"/>
    </row>
    <row r="57" spans="1:2" x14ac:dyDescent="0.2">
      <c r="A57" s="82" t="s">
        <v>88</v>
      </c>
      <c r="B57" s="83"/>
    </row>
    <row r="58" spans="1:2" x14ac:dyDescent="0.2">
      <c r="A58" s="82" t="s">
        <v>89</v>
      </c>
      <c r="B58" s="83"/>
    </row>
    <row r="59" spans="1:2" x14ac:dyDescent="0.2">
      <c r="A59" s="82" t="s">
        <v>90</v>
      </c>
      <c r="B59" s="83"/>
    </row>
    <row r="60" spans="1:2" x14ac:dyDescent="0.2">
      <c r="A60" s="82" t="s">
        <v>91</v>
      </c>
      <c r="B60" s="83"/>
    </row>
    <row r="61" spans="1:2" s="77" customFormat="1" x14ac:dyDescent="0.2">
      <c r="A61" s="81" t="s">
        <v>113</v>
      </c>
      <c r="B61" s="80">
        <f t="shared" ref="B61" si="10">SUM(B62:B66)</f>
        <v>218959</v>
      </c>
    </row>
    <row r="62" spans="1:2" x14ac:dyDescent="0.2">
      <c r="A62" s="82" t="s">
        <v>87</v>
      </c>
      <c r="B62" s="83"/>
    </row>
    <row r="63" spans="1:2" x14ac:dyDescent="0.2">
      <c r="A63" s="82" t="s">
        <v>88</v>
      </c>
      <c r="B63" s="83">
        <v>218959</v>
      </c>
    </row>
    <row r="64" spans="1:2" x14ac:dyDescent="0.2">
      <c r="A64" s="82" t="s">
        <v>89</v>
      </c>
      <c r="B64" s="83"/>
    </row>
    <row r="65" spans="1:2" x14ac:dyDescent="0.2">
      <c r="A65" s="82" t="s">
        <v>90</v>
      </c>
      <c r="B65" s="83"/>
    </row>
    <row r="66" spans="1:2" x14ac:dyDescent="0.2">
      <c r="A66" s="82" t="s">
        <v>91</v>
      </c>
      <c r="B66" s="83"/>
    </row>
    <row r="67" spans="1:2" s="77" customFormat="1" x14ac:dyDescent="0.2">
      <c r="A67" s="81" t="s">
        <v>114</v>
      </c>
      <c r="B67" s="87">
        <v>4026</v>
      </c>
    </row>
    <row r="68" spans="1:2" s="77" customFormat="1" x14ac:dyDescent="0.2">
      <c r="A68" s="81" t="s">
        <v>115</v>
      </c>
      <c r="B68" s="80">
        <f t="shared" ref="B68" si="11">B69+B70</f>
        <v>3217166</v>
      </c>
    </row>
    <row r="69" spans="1:2" x14ac:dyDescent="0.2">
      <c r="A69" s="82" t="s">
        <v>116</v>
      </c>
      <c r="B69" s="83">
        <v>3217166</v>
      </c>
    </row>
    <row r="70" spans="1:2" x14ac:dyDescent="0.2">
      <c r="A70" s="82" t="s">
        <v>117</v>
      </c>
      <c r="B70" s="83"/>
    </row>
    <row r="71" spans="1:2" s="77" customFormat="1" ht="19.5" customHeight="1" x14ac:dyDescent="0.2">
      <c r="A71" s="79" t="s">
        <v>118</v>
      </c>
      <c r="B71" s="80">
        <f t="shared" ref="B71" si="12">B8+B38</f>
        <v>13448928</v>
      </c>
    </row>
    <row r="72" spans="1:2" s="77" customFormat="1" x14ac:dyDescent="0.2">
      <c r="A72" s="88"/>
      <c r="B72" s="99"/>
    </row>
    <row r="73" spans="1:2" ht="12.75" customHeight="1" x14ac:dyDescent="0.2">
      <c r="A73" s="111" t="s">
        <v>119</v>
      </c>
      <c r="B73" s="112"/>
    </row>
    <row r="74" spans="1:2" s="77" customFormat="1" ht="11.25" customHeight="1" x14ac:dyDescent="0.2">
      <c r="A74" s="111"/>
      <c r="B74" s="113"/>
    </row>
    <row r="75" spans="1:2" s="77" customFormat="1" ht="18" customHeight="1" x14ac:dyDescent="0.2">
      <c r="A75" s="79" t="s">
        <v>120</v>
      </c>
      <c r="B75" s="80">
        <f t="shared" ref="B75" si="13">B76+B104+B108</f>
        <v>11774322</v>
      </c>
    </row>
    <row r="76" spans="1:2" s="77" customFormat="1" x14ac:dyDescent="0.2">
      <c r="A76" s="81" t="s">
        <v>121</v>
      </c>
      <c r="B76" s="80">
        <f t="shared" ref="B76" si="14">B77+B86+B87-ABS(B90)+B91+B94+B101-ABS(B102)+B103</f>
        <v>8244393</v>
      </c>
    </row>
    <row r="77" spans="1:2" x14ac:dyDescent="0.2">
      <c r="A77" s="82" t="s">
        <v>122</v>
      </c>
      <c r="B77" s="89">
        <f t="shared" ref="B77" si="15">B78+B82</f>
        <v>8634441</v>
      </c>
    </row>
    <row r="78" spans="1:2" x14ac:dyDescent="0.2">
      <c r="A78" s="82" t="s">
        <v>123</v>
      </c>
      <c r="B78" s="89">
        <f t="shared" ref="B78" si="16">SUM(B79:B81)</f>
        <v>8634441</v>
      </c>
    </row>
    <row r="79" spans="1:2" x14ac:dyDescent="0.2">
      <c r="A79" s="82" t="s">
        <v>124</v>
      </c>
      <c r="B79" s="83"/>
    </row>
    <row r="80" spans="1:2" ht="12.75" customHeight="1" x14ac:dyDescent="0.2">
      <c r="A80" s="90" t="s">
        <v>125</v>
      </c>
      <c r="B80" s="83">
        <v>8634441</v>
      </c>
    </row>
    <row r="81" spans="1:2" x14ac:dyDescent="0.2">
      <c r="A81" s="82" t="s">
        <v>126</v>
      </c>
      <c r="B81" s="83"/>
    </row>
    <row r="82" spans="1:2" x14ac:dyDescent="0.2">
      <c r="A82" s="82" t="s">
        <v>127</v>
      </c>
      <c r="B82" s="89">
        <f t="shared" ref="B82" si="17">SUM(B83:B85)</f>
        <v>0</v>
      </c>
    </row>
    <row r="83" spans="1:2" x14ac:dyDescent="0.2">
      <c r="A83" s="82" t="s">
        <v>128</v>
      </c>
      <c r="B83" s="83"/>
    </row>
    <row r="84" spans="1:2" x14ac:dyDescent="0.2">
      <c r="A84" s="82" t="s">
        <v>129</v>
      </c>
      <c r="B84" s="83"/>
    </row>
    <row r="85" spans="1:2" x14ac:dyDescent="0.2">
      <c r="A85" s="82" t="s">
        <v>130</v>
      </c>
      <c r="B85" s="83"/>
    </row>
    <row r="86" spans="1:2" x14ac:dyDescent="0.2">
      <c r="A86" s="82" t="s">
        <v>131</v>
      </c>
      <c r="B86" s="83">
        <v>114192</v>
      </c>
    </row>
    <row r="87" spans="1:2" x14ac:dyDescent="0.2">
      <c r="A87" s="82" t="s">
        <v>132</v>
      </c>
      <c r="B87" s="91">
        <f t="shared" ref="B87" si="18">B88+B89</f>
        <v>408343</v>
      </c>
    </row>
    <row r="88" spans="1:2" x14ac:dyDescent="0.2">
      <c r="A88" s="82" t="s">
        <v>133</v>
      </c>
      <c r="B88" s="83"/>
    </row>
    <row r="89" spans="1:2" x14ac:dyDescent="0.2">
      <c r="A89" s="82" t="s">
        <v>134</v>
      </c>
      <c r="B89" s="83">
        <v>408343</v>
      </c>
    </row>
    <row r="90" spans="1:2" x14ac:dyDescent="0.2">
      <c r="A90" s="85" t="s">
        <v>205</v>
      </c>
      <c r="B90" s="83"/>
    </row>
    <row r="91" spans="1:2" x14ac:dyDescent="0.2">
      <c r="A91" s="82" t="s">
        <v>136</v>
      </c>
      <c r="B91" s="91">
        <f t="shared" ref="B91" si="19">B92-ABS(B93)</f>
        <v>-634236</v>
      </c>
    </row>
    <row r="92" spans="1:2" x14ac:dyDescent="0.2">
      <c r="A92" s="82" t="s">
        <v>137</v>
      </c>
      <c r="B92" s="83"/>
    </row>
    <row r="93" spans="1:2" x14ac:dyDescent="0.2">
      <c r="A93" s="82" t="s">
        <v>138</v>
      </c>
      <c r="B93" s="83">
        <v>-634236</v>
      </c>
    </row>
    <row r="94" spans="1:2" x14ac:dyDescent="0.2">
      <c r="A94" s="82" t="s">
        <v>139</v>
      </c>
      <c r="B94" s="89">
        <f t="shared" ref="B94" si="20">SUM(B95:B100)</f>
        <v>0</v>
      </c>
    </row>
    <row r="95" spans="1:2" x14ac:dyDescent="0.2">
      <c r="A95" s="82" t="s">
        <v>140</v>
      </c>
      <c r="B95" s="83"/>
    </row>
    <row r="96" spans="1:2" ht="22.5" x14ac:dyDescent="0.2">
      <c r="A96" s="90" t="s">
        <v>141</v>
      </c>
      <c r="B96" s="83"/>
    </row>
    <row r="97" spans="1:2" x14ac:dyDescent="0.2">
      <c r="A97" s="82" t="s">
        <v>142</v>
      </c>
      <c r="B97" s="83"/>
    </row>
    <row r="98" spans="1:2" x14ac:dyDescent="0.2">
      <c r="A98" s="82" t="s">
        <v>143</v>
      </c>
      <c r="B98" s="83"/>
    </row>
    <row r="99" spans="1:2" ht="22.5" x14ac:dyDescent="0.2">
      <c r="A99" s="90" t="s">
        <v>144</v>
      </c>
      <c r="B99" s="83"/>
    </row>
    <row r="100" spans="1:2" x14ac:dyDescent="0.2">
      <c r="A100" s="82" t="s">
        <v>145</v>
      </c>
      <c r="B100" s="83"/>
    </row>
    <row r="101" spans="1:2" x14ac:dyDescent="0.2">
      <c r="A101" s="82" t="s">
        <v>146</v>
      </c>
      <c r="B101" s="83">
        <v>-278347</v>
      </c>
    </row>
    <row r="102" spans="1:2" x14ac:dyDescent="0.2">
      <c r="A102" s="82" t="s">
        <v>147</v>
      </c>
      <c r="B102" s="83"/>
    </row>
    <row r="103" spans="1:2" x14ac:dyDescent="0.2">
      <c r="A103" s="82" t="s">
        <v>148</v>
      </c>
      <c r="B103" s="83"/>
    </row>
    <row r="104" spans="1:2" s="77" customFormat="1" x14ac:dyDescent="0.2">
      <c r="A104" s="81" t="s">
        <v>149</v>
      </c>
      <c r="B104" s="92">
        <f t="shared" ref="B104" si="21">B105+B106+B107</f>
        <v>0</v>
      </c>
    </row>
    <row r="105" spans="1:2" x14ac:dyDescent="0.2">
      <c r="A105" s="82" t="s">
        <v>150</v>
      </c>
      <c r="B105" s="83"/>
    </row>
    <row r="106" spans="1:2" x14ac:dyDescent="0.2">
      <c r="A106" s="82" t="s">
        <v>151</v>
      </c>
      <c r="B106" s="83"/>
    </row>
    <row r="107" spans="1:2" x14ac:dyDescent="0.2">
      <c r="A107" s="82" t="s">
        <v>152</v>
      </c>
      <c r="B107" s="83"/>
    </row>
    <row r="108" spans="1:2" s="77" customFormat="1" x14ac:dyDescent="0.2">
      <c r="A108" s="81" t="s">
        <v>153</v>
      </c>
      <c r="B108" s="80">
        <f t="shared" ref="B108" si="22">B109+B116</f>
        <v>3529929</v>
      </c>
    </row>
    <row r="109" spans="1:2" s="77" customFormat="1" x14ac:dyDescent="0.2">
      <c r="A109" s="82" t="s">
        <v>154</v>
      </c>
      <c r="B109" s="89">
        <f t="shared" ref="B109" si="23">SUM(B110:B115)</f>
        <v>3529929</v>
      </c>
    </row>
    <row r="110" spans="1:2" s="77" customFormat="1" x14ac:dyDescent="0.2">
      <c r="A110" s="82" t="s">
        <v>155</v>
      </c>
      <c r="B110" s="83">
        <v>1293769</v>
      </c>
    </row>
    <row r="111" spans="1:2" s="77" customFormat="1" ht="22.5" x14ac:dyDescent="0.2">
      <c r="A111" s="90" t="s">
        <v>206</v>
      </c>
      <c r="B111" s="83"/>
    </row>
    <row r="112" spans="1:2" s="77" customFormat="1" x14ac:dyDescent="0.2">
      <c r="A112" s="82" t="s">
        <v>157</v>
      </c>
      <c r="B112" s="83"/>
    </row>
    <row r="113" spans="1:2" s="77" customFormat="1" x14ac:dyDescent="0.2">
      <c r="A113" s="82" t="s">
        <v>158</v>
      </c>
      <c r="B113" s="83">
        <v>2236160</v>
      </c>
    </row>
    <row r="114" spans="1:2" s="77" customFormat="1" x14ac:dyDescent="0.2">
      <c r="A114" s="82" t="s">
        <v>159</v>
      </c>
      <c r="B114" s="83"/>
    </row>
    <row r="115" spans="1:2" s="77" customFormat="1" x14ac:dyDescent="0.2">
      <c r="A115" s="82" t="s">
        <v>160</v>
      </c>
      <c r="B115" s="83"/>
    </row>
    <row r="116" spans="1:2" s="77" customFormat="1" x14ac:dyDescent="0.2">
      <c r="A116" s="82" t="s">
        <v>161</v>
      </c>
      <c r="B116" s="83"/>
    </row>
    <row r="117" spans="1:2" s="77" customFormat="1" ht="19.5" customHeight="1" x14ac:dyDescent="0.2">
      <c r="A117" s="79" t="s">
        <v>162</v>
      </c>
      <c r="B117" s="92">
        <f t="shared" ref="B117" si="24">B118+B123+B129+B130+B132+B131</f>
        <v>1224444</v>
      </c>
    </row>
    <row r="118" spans="1:2" x14ac:dyDescent="0.2">
      <c r="A118" s="82" t="s">
        <v>163</v>
      </c>
      <c r="B118" s="91">
        <f t="shared" ref="B118" si="25">SUM(B119:B122)</f>
        <v>0</v>
      </c>
    </row>
    <row r="119" spans="1:2" x14ac:dyDescent="0.2">
      <c r="A119" s="85" t="s">
        <v>207</v>
      </c>
      <c r="B119" s="83"/>
    </row>
    <row r="120" spans="1:2" x14ac:dyDescent="0.2">
      <c r="A120" s="82" t="s">
        <v>165</v>
      </c>
      <c r="B120" s="83"/>
    </row>
    <row r="121" spans="1:2" x14ac:dyDescent="0.2">
      <c r="A121" s="82" t="s">
        <v>166</v>
      </c>
      <c r="B121" s="83"/>
    </row>
    <row r="122" spans="1:2" x14ac:dyDescent="0.2">
      <c r="A122" s="82" t="s">
        <v>167</v>
      </c>
      <c r="B122" s="83"/>
    </row>
    <row r="123" spans="1:2" x14ac:dyDescent="0.2">
      <c r="A123" s="82" t="s">
        <v>168</v>
      </c>
      <c r="B123" s="91">
        <f t="shared" ref="B123" si="26">SUM(B124:B128)</f>
        <v>61421</v>
      </c>
    </row>
    <row r="124" spans="1:2" x14ac:dyDescent="0.2">
      <c r="A124" s="82" t="s">
        <v>169</v>
      </c>
      <c r="B124" s="83"/>
    </row>
    <row r="125" spans="1:2" x14ac:dyDescent="0.2">
      <c r="A125" s="82" t="s">
        <v>170</v>
      </c>
      <c r="B125" s="83"/>
    </row>
    <row r="126" spans="1:2" x14ac:dyDescent="0.2">
      <c r="A126" s="82" t="s">
        <v>171</v>
      </c>
      <c r="B126" s="83"/>
    </row>
    <row r="127" spans="1:2" x14ac:dyDescent="0.2">
      <c r="A127" s="82" t="s">
        <v>90</v>
      </c>
      <c r="B127" s="83">
        <v>61421</v>
      </c>
    </row>
    <row r="128" spans="1:2" x14ac:dyDescent="0.2">
      <c r="A128" s="82" t="s">
        <v>172</v>
      </c>
      <c r="B128" s="83"/>
    </row>
    <row r="129" spans="1:2" x14ac:dyDescent="0.2">
      <c r="A129" s="90" t="s">
        <v>173</v>
      </c>
      <c r="B129" s="83"/>
    </row>
    <row r="130" spans="1:2" x14ac:dyDescent="0.2">
      <c r="A130" s="82" t="s">
        <v>174</v>
      </c>
      <c r="B130" s="83">
        <v>1162988</v>
      </c>
    </row>
    <row r="131" spans="1:2" x14ac:dyDescent="0.2">
      <c r="A131" s="82" t="s">
        <v>175</v>
      </c>
      <c r="B131" s="83">
        <v>35</v>
      </c>
    </row>
    <row r="132" spans="1:2" x14ac:dyDescent="0.2">
      <c r="A132" s="82" t="s">
        <v>199</v>
      </c>
      <c r="B132" s="83"/>
    </row>
    <row r="133" spans="1:2" s="77" customFormat="1" ht="19.5" customHeight="1" x14ac:dyDescent="0.2">
      <c r="A133" s="79" t="s">
        <v>176</v>
      </c>
      <c r="B133" s="92">
        <f t="shared" ref="B133" si="27">B134+B135+B136+B142+B143+B151</f>
        <v>450162</v>
      </c>
    </row>
    <row r="134" spans="1:2" x14ac:dyDescent="0.2">
      <c r="A134" s="90" t="s">
        <v>177</v>
      </c>
      <c r="B134" s="83"/>
    </row>
    <row r="135" spans="1:2" x14ac:dyDescent="0.2">
      <c r="A135" s="82" t="s">
        <v>178</v>
      </c>
      <c r="B135" s="83"/>
    </row>
    <row r="136" spans="1:2" x14ac:dyDescent="0.2">
      <c r="A136" s="82" t="s">
        <v>179</v>
      </c>
      <c r="B136" s="91">
        <f t="shared" ref="B136" si="28">SUM(B137:B141)</f>
        <v>307272</v>
      </c>
    </row>
    <row r="137" spans="1:2" x14ac:dyDescent="0.2">
      <c r="A137" s="82" t="s">
        <v>169</v>
      </c>
      <c r="B137" s="83"/>
    </row>
    <row r="138" spans="1:2" x14ac:dyDescent="0.2">
      <c r="A138" s="82" t="s">
        <v>170</v>
      </c>
      <c r="B138" s="83"/>
    </row>
    <row r="139" spans="1:2" x14ac:dyDescent="0.2">
      <c r="A139" s="82" t="s">
        <v>171</v>
      </c>
      <c r="B139" s="83"/>
    </row>
    <row r="140" spans="1:2" x14ac:dyDescent="0.2">
      <c r="A140" s="82" t="s">
        <v>90</v>
      </c>
      <c r="B140" s="83"/>
    </row>
    <row r="141" spans="1:2" x14ac:dyDescent="0.2">
      <c r="A141" s="82" t="s">
        <v>172</v>
      </c>
      <c r="B141" s="83">
        <v>307272</v>
      </c>
    </row>
    <row r="142" spans="1:2" x14ac:dyDescent="0.2">
      <c r="A142" s="90" t="s">
        <v>180</v>
      </c>
      <c r="B142" s="83"/>
    </row>
    <row r="143" spans="1:2" x14ac:dyDescent="0.2">
      <c r="A143" s="82" t="s">
        <v>181</v>
      </c>
      <c r="B143" s="91">
        <f t="shared" ref="B143" si="29">SUM(B144:B150)</f>
        <v>142541</v>
      </c>
    </row>
    <row r="144" spans="1:2" x14ac:dyDescent="0.2">
      <c r="A144" s="82" t="s">
        <v>182</v>
      </c>
      <c r="B144" s="83">
        <v>35472</v>
      </c>
    </row>
    <row r="145" spans="1:2" x14ac:dyDescent="0.2">
      <c r="A145" s="82" t="s">
        <v>183</v>
      </c>
      <c r="B145" s="83"/>
    </row>
    <row r="146" spans="1:2" x14ac:dyDescent="0.2">
      <c r="A146" s="82" t="s">
        <v>184</v>
      </c>
      <c r="B146" s="83"/>
    </row>
    <row r="147" spans="1:2" x14ac:dyDescent="0.2">
      <c r="A147" s="82" t="s">
        <v>185</v>
      </c>
      <c r="B147" s="83">
        <v>37469</v>
      </c>
    </row>
    <row r="148" spans="1:2" x14ac:dyDescent="0.2">
      <c r="A148" s="82" t="s">
        <v>186</v>
      </c>
      <c r="B148" s="83"/>
    </row>
    <row r="149" spans="1:2" x14ac:dyDescent="0.2">
      <c r="A149" s="82" t="s">
        <v>187</v>
      </c>
      <c r="B149" s="83">
        <v>69600</v>
      </c>
    </row>
    <row r="150" spans="1:2" x14ac:dyDescent="0.2">
      <c r="A150" s="82" t="s">
        <v>188</v>
      </c>
      <c r="B150" s="83"/>
    </row>
    <row r="151" spans="1:2" x14ac:dyDescent="0.2">
      <c r="A151" s="82" t="s">
        <v>114</v>
      </c>
      <c r="B151" s="83">
        <v>349</v>
      </c>
    </row>
    <row r="152" spans="1:2" s="77" customFormat="1" ht="20.25" customHeight="1" x14ac:dyDescent="0.2">
      <c r="A152" s="79" t="s">
        <v>189</v>
      </c>
      <c r="B152" s="92">
        <f t="shared" ref="B152" si="30">B75+B117+B133</f>
        <v>13448928</v>
      </c>
    </row>
    <row r="153" spans="1:2" s="1" customFormat="1" x14ac:dyDescent="0.2"/>
    <row r="154" spans="1:2" s="1" customFormat="1" ht="21.75" customHeight="1" x14ac:dyDescent="0.2">
      <c r="A154" s="38" t="s">
        <v>0</v>
      </c>
      <c r="B154" s="39"/>
    </row>
    <row r="155" spans="1:2" s="4" customFormat="1" ht="19.5" customHeight="1" x14ac:dyDescent="0.2">
      <c r="A155" s="3" t="s">
        <v>1</v>
      </c>
      <c r="B155" s="93"/>
    </row>
    <row r="156" spans="1:2" s="7" customFormat="1" x14ac:dyDescent="0.2">
      <c r="A156" s="5" t="s">
        <v>2</v>
      </c>
      <c r="B156" s="94">
        <f t="shared" ref="B156" si="31">B157+B158</f>
        <v>495901</v>
      </c>
    </row>
    <row r="157" spans="1:2" s="1" customFormat="1" x14ac:dyDescent="0.2">
      <c r="A157" s="8" t="s">
        <v>3</v>
      </c>
      <c r="B157" s="95"/>
    </row>
    <row r="158" spans="1:2" s="1" customFormat="1" ht="10.5" customHeight="1" x14ac:dyDescent="0.2">
      <c r="A158" s="10" t="s">
        <v>4</v>
      </c>
      <c r="B158" s="95">
        <v>495901</v>
      </c>
    </row>
    <row r="159" spans="1:2" s="7" customFormat="1" ht="9.75" customHeight="1" x14ac:dyDescent="0.2">
      <c r="A159" s="11" t="s">
        <v>5</v>
      </c>
      <c r="B159" s="96"/>
    </row>
    <row r="160" spans="1:2" s="7" customFormat="1" x14ac:dyDescent="0.2">
      <c r="A160" s="5" t="s">
        <v>6</v>
      </c>
      <c r="B160" s="96"/>
    </row>
    <row r="161" spans="1:2" s="7" customFormat="1" x14ac:dyDescent="0.2">
      <c r="A161" s="5" t="s">
        <v>7</v>
      </c>
      <c r="B161" s="94">
        <f t="shared" ref="B161" si="32">B162+B163+B164+B165</f>
        <v>0</v>
      </c>
    </row>
    <row r="162" spans="1:2" s="1" customFormat="1" x14ac:dyDescent="0.2">
      <c r="A162" s="8" t="s">
        <v>8</v>
      </c>
      <c r="B162" s="95"/>
    </row>
    <row r="163" spans="1:2" s="1" customFormat="1" x14ac:dyDescent="0.2">
      <c r="A163" s="10" t="s">
        <v>9</v>
      </c>
      <c r="B163" s="95"/>
    </row>
    <row r="164" spans="1:2" s="1" customFormat="1" x14ac:dyDescent="0.2">
      <c r="A164" s="8" t="s">
        <v>10</v>
      </c>
      <c r="B164" s="95"/>
    </row>
    <row r="165" spans="1:2" s="1" customFormat="1" ht="12" customHeight="1" x14ac:dyDescent="0.2">
      <c r="A165" s="10" t="s">
        <v>11</v>
      </c>
      <c r="B165" s="95"/>
    </row>
    <row r="166" spans="1:2" s="7" customFormat="1" x14ac:dyDescent="0.2">
      <c r="A166" s="5" t="s">
        <v>12</v>
      </c>
      <c r="B166" s="94">
        <f t="shared" ref="B166" si="33">B167+B168</f>
        <v>513819</v>
      </c>
    </row>
    <row r="167" spans="1:2" s="1" customFormat="1" x14ac:dyDescent="0.2">
      <c r="A167" s="10" t="s">
        <v>13</v>
      </c>
      <c r="B167" s="95"/>
    </row>
    <row r="168" spans="1:2" s="1" customFormat="1" ht="11.25" customHeight="1" x14ac:dyDescent="0.2">
      <c r="A168" s="10" t="s">
        <v>14</v>
      </c>
      <c r="B168" s="97">
        <f t="shared" ref="B168" si="34">SUM(B169:B174)</f>
        <v>513819</v>
      </c>
    </row>
    <row r="169" spans="1:2" s="1" customFormat="1" ht="11.25" customHeight="1" x14ac:dyDescent="0.2">
      <c r="A169" s="10" t="s">
        <v>15</v>
      </c>
      <c r="B169" s="95">
        <v>427400</v>
      </c>
    </row>
    <row r="170" spans="1:2" s="1" customFormat="1" ht="22.5" customHeight="1" x14ac:dyDescent="0.2">
      <c r="A170" s="10" t="s">
        <v>16</v>
      </c>
      <c r="B170" s="95">
        <v>35000</v>
      </c>
    </row>
    <row r="171" spans="1:2" s="1" customFormat="1" ht="11.25" customHeight="1" x14ac:dyDescent="0.2">
      <c r="A171" s="10" t="s">
        <v>17</v>
      </c>
      <c r="B171" s="95"/>
    </row>
    <row r="172" spans="1:2" s="1" customFormat="1" ht="11.25" customHeight="1" x14ac:dyDescent="0.2">
      <c r="A172" s="10" t="s">
        <v>18</v>
      </c>
      <c r="B172" s="95"/>
    </row>
    <row r="173" spans="1:2" s="1" customFormat="1" ht="11.25" customHeight="1" x14ac:dyDescent="0.2">
      <c r="A173" s="10" t="s">
        <v>19</v>
      </c>
      <c r="B173" s="95">
        <v>51419</v>
      </c>
    </row>
    <row r="174" spans="1:2" s="1" customFormat="1" ht="11.25" customHeight="1" x14ac:dyDescent="0.2">
      <c r="A174" s="10" t="s">
        <v>20</v>
      </c>
      <c r="B174" s="95"/>
    </row>
    <row r="175" spans="1:2" s="7" customFormat="1" x14ac:dyDescent="0.2">
      <c r="A175" s="11" t="s">
        <v>21</v>
      </c>
      <c r="B175" s="94">
        <f t="shared" ref="B175" si="35">B176+B177+B178</f>
        <v>-916498</v>
      </c>
    </row>
    <row r="176" spans="1:2" s="1" customFormat="1" x14ac:dyDescent="0.2">
      <c r="A176" s="10" t="s">
        <v>22</v>
      </c>
      <c r="B176" s="95">
        <v>-697306</v>
      </c>
    </row>
    <row r="177" spans="1:2" s="1" customFormat="1" x14ac:dyDescent="0.2">
      <c r="A177" s="10" t="s">
        <v>23</v>
      </c>
      <c r="B177" s="95">
        <v>-219192</v>
      </c>
    </row>
    <row r="178" spans="1:2" s="1" customFormat="1" x14ac:dyDescent="0.2">
      <c r="A178" s="10" t="s">
        <v>24</v>
      </c>
      <c r="B178" s="95"/>
    </row>
    <row r="179" spans="1:2" s="7" customFormat="1" x14ac:dyDescent="0.2">
      <c r="A179" s="11" t="s">
        <v>25</v>
      </c>
      <c r="B179" s="94">
        <f t="shared" ref="B179" si="36">B180+B181+B182+B183+B184</f>
        <v>-381820</v>
      </c>
    </row>
    <row r="180" spans="1:2" s="1" customFormat="1" x14ac:dyDescent="0.2">
      <c r="A180" s="10" t="s">
        <v>26</v>
      </c>
      <c r="B180" s="95">
        <v>-354608</v>
      </c>
    </row>
    <row r="181" spans="1:2" s="1" customFormat="1" x14ac:dyDescent="0.2">
      <c r="A181" s="10" t="s">
        <v>27</v>
      </c>
      <c r="B181" s="95">
        <v>-25427</v>
      </c>
    </row>
    <row r="182" spans="1:2" s="1" customFormat="1" ht="12" customHeight="1" x14ac:dyDescent="0.2">
      <c r="A182" s="10" t="s">
        <v>28</v>
      </c>
      <c r="B182" s="95">
        <v>-1785</v>
      </c>
    </row>
    <row r="183" spans="1:2" s="1" customFormat="1" x14ac:dyDescent="0.2">
      <c r="A183" s="10" t="s">
        <v>29</v>
      </c>
      <c r="B183" s="95"/>
    </row>
    <row r="184" spans="1:2" s="1" customFormat="1" x14ac:dyDescent="0.2">
      <c r="A184" s="10" t="s">
        <v>30</v>
      </c>
      <c r="B184" s="95"/>
    </row>
    <row r="185" spans="1:2" s="7" customFormat="1" x14ac:dyDescent="0.2">
      <c r="A185" s="11" t="s">
        <v>31</v>
      </c>
      <c r="B185" s="96">
        <v>-488858</v>
      </c>
    </row>
    <row r="186" spans="1:2" s="7" customFormat="1" x14ac:dyDescent="0.2">
      <c r="A186" s="11" t="s">
        <v>32</v>
      </c>
      <c r="B186" s="94">
        <f t="shared" ref="B186" si="37">SUM(B187:B192)</f>
        <v>375034</v>
      </c>
    </row>
    <row r="187" spans="1:2" s="1" customFormat="1" x14ac:dyDescent="0.2">
      <c r="A187" s="10" t="s">
        <v>33</v>
      </c>
      <c r="B187" s="95">
        <v>184119</v>
      </c>
    </row>
    <row r="188" spans="1:2" s="1" customFormat="1" x14ac:dyDescent="0.2">
      <c r="A188" s="10" t="s">
        <v>34</v>
      </c>
      <c r="B188" s="95"/>
    </row>
    <row r="189" spans="1:2" s="1" customFormat="1" x14ac:dyDescent="0.2">
      <c r="A189" s="10" t="s">
        <v>35</v>
      </c>
      <c r="B189" s="95"/>
    </row>
    <row r="190" spans="1:2" s="1" customFormat="1" x14ac:dyDescent="0.2">
      <c r="A190" s="10" t="s">
        <v>36</v>
      </c>
      <c r="B190" s="95">
        <v>190915</v>
      </c>
    </row>
    <row r="191" spans="1:2" s="1" customFormat="1" x14ac:dyDescent="0.2">
      <c r="A191" s="10" t="s">
        <v>37</v>
      </c>
      <c r="B191" s="95"/>
    </row>
    <row r="192" spans="1:2" s="1" customFormat="1" x14ac:dyDescent="0.2">
      <c r="A192" s="10" t="s">
        <v>38</v>
      </c>
      <c r="B192" s="95"/>
    </row>
    <row r="193" spans="1:2" s="7" customFormat="1" x14ac:dyDescent="0.2">
      <c r="A193" s="11" t="s">
        <v>39</v>
      </c>
      <c r="B193" s="96"/>
    </row>
    <row r="194" spans="1:2" s="7" customFormat="1" x14ac:dyDescent="0.2">
      <c r="A194" s="11" t="s">
        <v>40</v>
      </c>
      <c r="B194" s="94">
        <f t="shared" ref="B194" si="38">B195+B196</f>
        <v>101631</v>
      </c>
    </row>
    <row r="195" spans="1:2" s="1" customFormat="1" x14ac:dyDescent="0.2">
      <c r="A195" s="10" t="s">
        <v>41</v>
      </c>
      <c r="B195" s="95"/>
    </row>
    <row r="196" spans="1:2" s="1" customFormat="1" x14ac:dyDescent="0.2">
      <c r="A196" s="10" t="s">
        <v>42</v>
      </c>
      <c r="B196" s="95">
        <v>101631</v>
      </c>
    </row>
    <row r="197" spans="1:2" s="7" customFormat="1" x14ac:dyDescent="0.2">
      <c r="A197" s="11" t="s">
        <v>43</v>
      </c>
      <c r="B197" s="94">
        <f t="shared" ref="B197" si="39">B198+B199</f>
        <v>0</v>
      </c>
    </row>
    <row r="198" spans="1:2" s="1" customFormat="1" x14ac:dyDescent="0.2">
      <c r="A198" s="10" t="s">
        <v>44</v>
      </c>
      <c r="B198" s="95"/>
    </row>
    <row r="199" spans="1:2" s="1" customFormat="1" x14ac:dyDescent="0.2">
      <c r="A199" s="10" t="s">
        <v>45</v>
      </c>
      <c r="B199" s="95"/>
    </row>
    <row r="200" spans="1:2" s="1" customFormat="1" ht="22.5" x14ac:dyDescent="0.2">
      <c r="A200" s="98" t="s">
        <v>46</v>
      </c>
      <c r="B200" s="94">
        <f t="shared" ref="B200" si="40">B156+B159+B160+B161+B166+B175+B179+B185+B186+B193+B194+B197</f>
        <v>-300791</v>
      </c>
    </row>
    <row r="201" spans="1:2" s="1" customFormat="1" x14ac:dyDescent="0.2">
      <c r="A201" s="10" t="s">
        <v>47</v>
      </c>
      <c r="B201" s="97">
        <f t="shared" ref="B201" si="41">B202+B205</f>
        <v>22444</v>
      </c>
    </row>
    <row r="202" spans="1:2" s="1" customFormat="1" x14ac:dyDescent="0.2">
      <c r="A202" s="10" t="s">
        <v>48</v>
      </c>
      <c r="B202" s="97">
        <f t="shared" ref="B202" si="42">B203+B204</f>
        <v>0</v>
      </c>
    </row>
    <row r="203" spans="1:2" s="1" customFormat="1" x14ac:dyDescent="0.2">
      <c r="A203" s="10" t="s">
        <v>49</v>
      </c>
      <c r="B203" s="95"/>
    </row>
    <row r="204" spans="1:2" s="1" customFormat="1" x14ac:dyDescent="0.2">
      <c r="A204" s="10" t="s">
        <v>50</v>
      </c>
      <c r="B204" s="95"/>
    </row>
    <row r="205" spans="1:2" s="1" customFormat="1" x14ac:dyDescent="0.2">
      <c r="A205" s="10" t="s">
        <v>51</v>
      </c>
      <c r="B205" s="97">
        <f t="shared" ref="B205" si="43">B206+B207</f>
        <v>22444</v>
      </c>
    </row>
    <row r="206" spans="1:2" s="1" customFormat="1" x14ac:dyDescent="0.2">
      <c r="A206" s="10" t="s">
        <v>52</v>
      </c>
      <c r="B206" s="95"/>
    </row>
    <row r="207" spans="1:2" s="1" customFormat="1" x14ac:dyDescent="0.2">
      <c r="A207" s="10" t="s">
        <v>53</v>
      </c>
      <c r="B207" s="95">
        <v>22444</v>
      </c>
    </row>
    <row r="208" spans="1:2" s="1" customFormat="1" x14ac:dyDescent="0.2">
      <c r="A208" s="10" t="s">
        <v>54</v>
      </c>
      <c r="B208" s="97">
        <f t="shared" ref="B208" si="44">B209+B210+B211</f>
        <v>0</v>
      </c>
    </row>
    <row r="209" spans="1:2" s="1" customFormat="1" x14ac:dyDescent="0.2">
      <c r="A209" s="10" t="s">
        <v>55</v>
      </c>
      <c r="B209" s="95"/>
    </row>
    <row r="210" spans="1:2" s="1" customFormat="1" x14ac:dyDescent="0.2">
      <c r="A210" s="10" t="s">
        <v>56</v>
      </c>
      <c r="B210" s="95"/>
    </row>
    <row r="211" spans="1:2" s="1" customFormat="1" x14ac:dyDescent="0.2">
      <c r="A211" s="10" t="s">
        <v>57</v>
      </c>
      <c r="B211" s="95"/>
    </row>
    <row r="212" spans="1:2" s="1" customFormat="1" x14ac:dyDescent="0.2">
      <c r="A212" s="10" t="s">
        <v>58</v>
      </c>
      <c r="B212" s="97">
        <f t="shared" ref="B212" si="45">B213+B214</f>
        <v>0</v>
      </c>
    </row>
    <row r="213" spans="1:2" s="1" customFormat="1" x14ac:dyDescent="0.2">
      <c r="A213" s="10" t="s">
        <v>59</v>
      </c>
      <c r="B213" s="95"/>
    </row>
    <row r="214" spans="1:2" s="1" customFormat="1" ht="12" customHeight="1" x14ac:dyDescent="0.2">
      <c r="A214" s="10" t="s">
        <v>60</v>
      </c>
      <c r="B214" s="95"/>
    </row>
    <row r="215" spans="1:2" s="1" customFormat="1" x14ac:dyDescent="0.2">
      <c r="A215" s="10" t="s">
        <v>61</v>
      </c>
      <c r="B215" s="95"/>
    </row>
    <row r="216" spans="1:2" s="1" customFormat="1" ht="12.75" customHeight="1" x14ac:dyDescent="0.2">
      <c r="A216" s="10" t="s">
        <v>62</v>
      </c>
      <c r="B216" s="97">
        <f t="shared" ref="B216" si="46">B217+B218</f>
        <v>0</v>
      </c>
    </row>
    <row r="217" spans="1:2" s="1" customFormat="1" x14ac:dyDescent="0.2">
      <c r="A217" s="10" t="s">
        <v>41</v>
      </c>
      <c r="B217" s="95"/>
    </row>
    <row r="218" spans="1:2" s="1" customFormat="1" x14ac:dyDescent="0.2">
      <c r="A218" s="10" t="s">
        <v>42</v>
      </c>
      <c r="B218" s="95"/>
    </row>
    <row r="219" spans="1:2" s="1" customFormat="1" ht="15" customHeight="1" x14ac:dyDescent="0.2">
      <c r="A219" s="98" t="s">
        <v>63</v>
      </c>
      <c r="B219" s="94">
        <f t="shared" ref="B219" si="47">B201+B208+B212+B215+B216</f>
        <v>22444</v>
      </c>
    </row>
    <row r="220" spans="1:2" s="1" customFormat="1" ht="18.75" customHeight="1" x14ac:dyDescent="0.2">
      <c r="A220" s="98" t="s">
        <v>64</v>
      </c>
      <c r="B220" s="94">
        <f t="shared" ref="B220" si="48">B200+B219</f>
        <v>-278347</v>
      </c>
    </row>
    <row r="221" spans="1:2" s="1" customFormat="1" x14ac:dyDescent="0.2">
      <c r="A221" s="10" t="s">
        <v>65</v>
      </c>
      <c r="B221" s="95"/>
    </row>
    <row r="222" spans="1:2" s="1" customFormat="1" ht="22.5" x14ac:dyDescent="0.2">
      <c r="A222" s="98" t="s">
        <v>66</v>
      </c>
      <c r="B222" s="94">
        <f t="shared" ref="B222" si="49">B220+B221</f>
        <v>-278347</v>
      </c>
    </row>
    <row r="223" spans="1:2" s="1" customFormat="1" x14ac:dyDescent="0.2">
      <c r="A223" s="11" t="s">
        <v>67</v>
      </c>
      <c r="B223" s="95"/>
    </row>
    <row r="224" spans="1:2" s="1" customFormat="1" ht="22.5" x14ac:dyDescent="0.2">
      <c r="A224" s="10" t="s">
        <v>68</v>
      </c>
      <c r="B224" s="95"/>
    </row>
    <row r="225" spans="1:2" s="1" customFormat="1" ht="19.5" customHeight="1" x14ac:dyDescent="0.2">
      <c r="A225" s="98" t="s">
        <v>69</v>
      </c>
      <c r="B225" s="94">
        <f t="shared" ref="B225" si="50">B222+B224</f>
        <v>-278347</v>
      </c>
    </row>
  </sheetData>
  <mergeCells count="2">
    <mergeCell ref="A73:A74"/>
    <mergeCell ref="B73:B74"/>
  </mergeCells>
  <dataValidations count="3">
    <dataValidation type="whole" allowBlank="1" showInputMessage="1" showErrorMessage="1" error="Sólo datos sin decimales" sqref="B8:B71">
      <formula1>-200000000000</formula1>
      <formula2>200000000000</formula2>
    </dataValidation>
    <dataValidation type="whole" allowBlank="1" showInputMessage="1" showErrorMessage="1" error="Sólo datos con decimales" sqref="B75:B152">
      <formula1>-200000000000</formula1>
      <formula2>200000000000</formula2>
    </dataValidation>
    <dataValidation type="whole" allowBlank="1" showInputMessage="1" showErrorMessage="1" error="Sólo datos sin decimales_x000a_" sqref="B156:B225">
      <formula1>-200000000000</formula1>
      <formula2>200000000000</formula2>
    </dataValidation>
  </dataValidations>
  <printOptions horizontalCentered="1"/>
  <pageMargins left="0.31496062992125984" right="0.43307086614173229" top="0.78740157480314965" bottom="0.59055118110236227" header="0" footer="0"/>
  <pageSetup paperSize="9" scale="67" orientation="portrait" r:id="rId1"/>
  <headerFooter alignWithMargins="0"/>
  <rowBreaks count="1" manualBreakCount="1">
    <brk id="25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2016</vt:lpstr>
      <vt:lpstr>2017</vt:lpstr>
      <vt:lpstr>2018</vt:lpstr>
      <vt:lpstr>2019</vt:lpstr>
      <vt:lpstr>2020</vt:lpstr>
      <vt:lpstr>2021</vt:lpstr>
      <vt:lpstr>2022</vt:lpstr>
      <vt:lpstr>'2016'!Área_de_impresión</vt:lpstr>
      <vt:lpstr>'2017'!Área_de_impresión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Chamorro Prieto</dc:creator>
  <cp:lastModifiedBy>Sheila Chamorro Prieto</cp:lastModifiedBy>
  <dcterms:created xsi:type="dcterms:W3CDTF">2022-02-04T10:15:28Z</dcterms:created>
  <dcterms:modified xsi:type="dcterms:W3CDTF">2022-11-14T13:50:11Z</dcterms:modified>
</cp:coreProperties>
</file>